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0730" windowHeight="11760" tabRatio="780"/>
  </bookViews>
  <sheets>
    <sheet name="STOCK SERIE 4 NIT" sheetId="13" r:id="rId1"/>
    <sheet name="STOCK SERIE 4 AGRO" sheetId="2" r:id="rId2"/>
    <sheet name="STOCK SERIE 5" sheetId="11" r:id="rId3"/>
    <sheet name="STOCK SERIE 6" sheetId="10" r:id="rId4"/>
    <sheet name="STOCK SERIE 7" sheetId="9" r:id="rId5"/>
    <sheet name="STOCK SERIE 8" sheetId="8" r:id="rId6"/>
    <sheet name="STOCK TOTAL" sheetId="12" r:id="rId7"/>
  </sheets>
  <definedNames>
    <definedName name="_xlnm.Print_Titles" localSheetId="1">'STOCK SERIE 4 AGRO'!$1:$4</definedName>
    <definedName name="_xlnm.Print_Titles" localSheetId="3">'STOCK SERIE 6'!$1:$4</definedName>
    <definedName name="_xlnm.Print_Titles" localSheetId="5">'STOCK SERIE 8'!$1:$4</definedName>
  </definedNames>
  <calcPr calcId="152511" iterateDelta="1E-4"/>
</workbook>
</file>

<file path=xl/calcChain.xml><?xml version="1.0" encoding="utf-8"?>
<calcChain xmlns="http://schemas.openxmlformats.org/spreadsheetml/2006/main">
  <c r="T6" i="8" l="1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5" i="8"/>
  <c r="T6" i="9"/>
  <c r="T7" i="9"/>
  <c r="T8" i="9"/>
  <c r="T9" i="9"/>
  <c r="T10" i="9"/>
  <c r="T11" i="9"/>
  <c r="U11" i="9" s="1"/>
  <c r="T12" i="9"/>
  <c r="T13" i="9"/>
  <c r="T14" i="9"/>
  <c r="T15" i="9"/>
  <c r="T16" i="9"/>
  <c r="T17" i="9"/>
  <c r="T18" i="9"/>
  <c r="U18" i="9" s="1"/>
  <c r="T19" i="9"/>
  <c r="T20" i="9"/>
  <c r="T21" i="9"/>
  <c r="T22" i="9"/>
  <c r="T23" i="9"/>
  <c r="T24" i="9"/>
  <c r="T5" i="9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" i="10"/>
  <c r="U6" i="11"/>
  <c r="U7" i="11"/>
  <c r="U8" i="11"/>
  <c r="V8" i="11"/>
  <c r="U9" i="11"/>
  <c r="U10" i="11"/>
  <c r="V10" i="11" s="1"/>
  <c r="U11" i="11"/>
  <c r="V11" i="11" s="1"/>
  <c r="U12" i="11"/>
  <c r="V12" i="11"/>
  <c r="U5" i="11"/>
  <c r="T6" i="2"/>
  <c r="U6" i="2" s="1"/>
  <c r="T7" i="2"/>
  <c r="T8" i="2"/>
  <c r="U8" i="2"/>
  <c r="T9" i="2"/>
  <c r="T10" i="2"/>
  <c r="U10" i="2" s="1"/>
  <c r="T11" i="2"/>
  <c r="U11" i="2" s="1"/>
  <c r="T12" i="2"/>
  <c r="U12" i="2"/>
  <c r="T13" i="2"/>
  <c r="T14" i="2"/>
  <c r="U14" i="2" s="1"/>
  <c r="T15" i="2"/>
  <c r="T16" i="2"/>
  <c r="U16" i="2"/>
  <c r="T17" i="2"/>
  <c r="T18" i="2"/>
  <c r="U18" i="2" s="1"/>
  <c r="T19" i="2"/>
  <c r="U19" i="2" s="1"/>
  <c r="T20" i="2"/>
  <c r="U20" i="2"/>
  <c r="T21" i="2"/>
  <c r="U5" i="2"/>
  <c r="T5" i="2"/>
  <c r="S6" i="13"/>
  <c r="S7" i="13"/>
  <c r="S8" i="13"/>
  <c r="S9" i="13"/>
  <c r="T9" i="13" s="1"/>
  <c r="S10" i="13"/>
  <c r="S11" i="13"/>
  <c r="S12" i="13"/>
  <c r="S13" i="13"/>
  <c r="T13" i="13" s="1"/>
  <c r="S14" i="13"/>
  <c r="S15" i="13"/>
  <c r="S16" i="13"/>
  <c r="S17" i="13"/>
  <c r="T17" i="13" s="1"/>
  <c r="S18" i="13"/>
  <c r="S19" i="13"/>
  <c r="S5" i="13"/>
  <c r="T18" i="11"/>
  <c r="T12" i="11"/>
  <c r="T10" i="11"/>
  <c r="T8" i="11"/>
  <c r="T6" i="11"/>
  <c r="S16" i="2"/>
  <c r="S14" i="2"/>
  <c r="S10" i="2"/>
  <c r="Q97" i="8"/>
  <c r="S97" i="8" s="1"/>
  <c r="Q98" i="8"/>
  <c r="S98" i="8" s="1"/>
  <c r="Q99" i="8"/>
  <c r="S99" i="8" s="1"/>
  <c r="Q100" i="8"/>
  <c r="S100" i="8" s="1"/>
  <c r="Q101" i="8"/>
  <c r="S101" i="8" s="1"/>
  <c r="Q102" i="8"/>
  <c r="S102" i="8" s="1"/>
  <c r="Q103" i="8"/>
  <c r="S103" i="8" s="1"/>
  <c r="Q104" i="8"/>
  <c r="S104" i="8" s="1"/>
  <c r="Q93" i="8"/>
  <c r="S93" i="8" s="1"/>
  <c r="Q94" i="8"/>
  <c r="S94" i="8" s="1"/>
  <c r="Q95" i="8"/>
  <c r="S95" i="8" s="1"/>
  <c r="Q96" i="8"/>
  <c r="S96" i="8" s="1"/>
  <c r="Q81" i="8"/>
  <c r="S81" i="8" s="1"/>
  <c r="Q82" i="8"/>
  <c r="S82" i="8" s="1"/>
  <c r="Q83" i="8"/>
  <c r="S83" i="8" s="1"/>
  <c r="Q84" i="8"/>
  <c r="S84" i="8" s="1"/>
  <c r="Q85" i="8"/>
  <c r="S85" i="8" s="1"/>
  <c r="Q86" i="8"/>
  <c r="Q87" i="8"/>
  <c r="S87" i="8" s="1"/>
  <c r="Q88" i="8"/>
  <c r="S88" i="8" s="1"/>
  <c r="Q89" i="8"/>
  <c r="S89" i="8" s="1"/>
  <c r="Q90" i="8"/>
  <c r="S90" i="8" s="1"/>
  <c r="Q92" i="8"/>
  <c r="S92" i="8" s="1"/>
  <c r="Q66" i="8"/>
  <c r="S66" i="8" s="1"/>
  <c r="Q67" i="8"/>
  <c r="S67" i="8" s="1"/>
  <c r="Q68" i="8"/>
  <c r="Q69" i="8"/>
  <c r="S69" i="8" s="1"/>
  <c r="Q72" i="8"/>
  <c r="S72" i="8" s="1"/>
  <c r="Q73" i="8"/>
  <c r="S73" i="8" s="1"/>
  <c r="Q74" i="8"/>
  <c r="S74" i="8" s="1"/>
  <c r="Q75" i="8"/>
  <c r="S75" i="8" s="1"/>
  <c r="Q76" i="8"/>
  <c r="S76" i="8" s="1"/>
  <c r="Q77" i="8"/>
  <c r="S77" i="8" s="1"/>
  <c r="Q78" i="8"/>
  <c r="Q79" i="8"/>
  <c r="S79" i="8" s="1"/>
  <c r="Q80" i="8"/>
  <c r="S80" i="8" s="1"/>
  <c r="Q65" i="8"/>
  <c r="S65" i="8" s="1"/>
  <c r="Q63" i="8"/>
  <c r="S63" i="8" s="1"/>
  <c r="Q64" i="8"/>
  <c r="S64" i="8" s="1"/>
  <c r="Q42" i="8"/>
  <c r="S42" i="8" s="1"/>
  <c r="Q44" i="8"/>
  <c r="S44" i="8" s="1"/>
  <c r="Q45" i="8"/>
  <c r="S45" i="8" s="1"/>
  <c r="Q46" i="8"/>
  <c r="S46" i="8" s="1"/>
  <c r="Q47" i="8"/>
  <c r="S47" i="8" s="1"/>
  <c r="Q48" i="8"/>
  <c r="S48" i="8" s="1"/>
  <c r="Q49" i="8"/>
  <c r="S49" i="8" s="1"/>
  <c r="Q50" i="8"/>
  <c r="S50" i="8" s="1"/>
  <c r="Q51" i="8"/>
  <c r="S51" i="8" s="1"/>
  <c r="Q52" i="8"/>
  <c r="S52" i="8" s="1"/>
  <c r="Q53" i="8"/>
  <c r="S53" i="8" s="1"/>
  <c r="Q54" i="8"/>
  <c r="S54" i="8" s="1"/>
  <c r="Q55" i="8"/>
  <c r="S55" i="8" s="1"/>
  <c r="Q58" i="8"/>
  <c r="S58" i="8" s="1"/>
  <c r="Q57" i="8"/>
  <c r="S57" i="8" s="1"/>
  <c r="Q59" i="8"/>
  <c r="S59" i="8" s="1"/>
  <c r="Q60" i="8"/>
  <c r="Q61" i="8"/>
  <c r="S61" i="8" s="1"/>
  <c r="Q62" i="8"/>
  <c r="S62" i="8" s="1"/>
  <c r="Q56" i="8"/>
  <c r="S56" i="8" s="1"/>
  <c r="Q24" i="8"/>
  <c r="Q25" i="8"/>
  <c r="S25" i="8" s="1"/>
  <c r="Q27" i="8"/>
  <c r="S27" i="8" s="1"/>
  <c r="Q28" i="8"/>
  <c r="S28" i="8" s="1"/>
  <c r="Q29" i="8"/>
  <c r="Q30" i="8"/>
  <c r="S30" i="8" s="1"/>
  <c r="Q31" i="8"/>
  <c r="S31" i="8" s="1"/>
  <c r="Q32" i="8"/>
  <c r="S32" i="8" s="1"/>
  <c r="Q33" i="8"/>
  <c r="Q34" i="8"/>
  <c r="S34" i="8" s="1"/>
  <c r="Q35" i="8"/>
  <c r="S35" i="8" s="1"/>
  <c r="Q36" i="8"/>
  <c r="S36" i="8" s="1"/>
  <c r="Q37" i="8"/>
  <c r="S37" i="8" s="1"/>
  <c r="Q38" i="8"/>
  <c r="S38" i="8" s="1"/>
  <c r="Q39" i="8"/>
  <c r="S39" i="8" s="1"/>
  <c r="Q40" i="8"/>
  <c r="S40" i="8" s="1"/>
  <c r="Q41" i="8"/>
  <c r="S41" i="8" s="1"/>
  <c r="Q23" i="8"/>
  <c r="S23" i="8" s="1"/>
  <c r="Q11" i="8"/>
  <c r="S11" i="8" s="1"/>
  <c r="Q12" i="8"/>
  <c r="S12" i="8" s="1"/>
  <c r="Q13" i="8"/>
  <c r="S13" i="8" s="1"/>
  <c r="Q6" i="9"/>
  <c r="S6" i="9" s="1"/>
  <c r="Q7" i="9"/>
  <c r="U7" i="9" s="1"/>
  <c r="Q8" i="9"/>
  <c r="S8" i="9" s="1"/>
  <c r="Q9" i="9"/>
  <c r="S9" i="9" s="1"/>
  <c r="Q10" i="9"/>
  <c r="S10" i="9" s="1"/>
  <c r="Q11" i="9"/>
  <c r="S11" i="9" s="1"/>
  <c r="Q12" i="9"/>
  <c r="S12" i="9" s="1"/>
  <c r="Q13" i="9"/>
  <c r="S13" i="9" s="1"/>
  <c r="Q14" i="9"/>
  <c r="S14" i="9" s="1"/>
  <c r="Q15" i="9"/>
  <c r="U15" i="9" s="1"/>
  <c r="Q16" i="9"/>
  <c r="S16" i="9" s="1"/>
  <c r="Q17" i="9"/>
  <c r="S17" i="9" s="1"/>
  <c r="Q18" i="9"/>
  <c r="S18" i="9" s="1"/>
  <c r="Q19" i="9"/>
  <c r="U19" i="9" s="1"/>
  <c r="Q20" i="9"/>
  <c r="S20" i="9" s="1"/>
  <c r="Q21" i="9"/>
  <c r="S21" i="9" s="1"/>
  <c r="Q22" i="9"/>
  <c r="S22" i="9" s="1"/>
  <c r="Q23" i="9"/>
  <c r="U23" i="9" s="1"/>
  <c r="Q24" i="9"/>
  <c r="S24" i="9" s="1"/>
  <c r="Q5" i="9"/>
  <c r="U5" i="9" s="1"/>
  <c r="R19" i="10"/>
  <c r="T19" i="10" s="1"/>
  <c r="R20" i="10"/>
  <c r="T20" i="10" s="1"/>
  <c r="R21" i="10"/>
  <c r="V21" i="10" s="1"/>
  <c r="R22" i="10"/>
  <c r="T22" i="10" s="1"/>
  <c r="R23" i="10"/>
  <c r="T23" i="10" s="1"/>
  <c r="R24" i="10"/>
  <c r="T24" i="10" s="1"/>
  <c r="R25" i="10"/>
  <c r="T25" i="10" s="1"/>
  <c r="R26" i="10"/>
  <c r="T26" i="10" s="1"/>
  <c r="R27" i="10"/>
  <c r="T27" i="10" s="1"/>
  <c r="R28" i="10"/>
  <c r="T28" i="10" s="1"/>
  <c r="R29" i="10"/>
  <c r="V29" i="10" s="1"/>
  <c r="R30" i="10"/>
  <c r="T30" i="10" s="1"/>
  <c r="R31" i="10"/>
  <c r="T31" i="10" s="1"/>
  <c r="R33" i="10"/>
  <c r="T33" i="10" s="1"/>
  <c r="R34" i="10"/>
  <c r="T34" i="10" s="1"/>
  <c r="R35" i="10"/>
  <c r="T35" i="10" s="1"/>
  <c r="R36" i="10"/>
  <c r="T36" i="10" s="1"/>
  <c r="R37" i="10"/>
  <c r="T37" i="10" s="1"/>
  <c r="R38" i="10"/>
  <c r="V38" i="10" s="1"/>
  <c r="R39" i="10"/>
  <c r="T39" i="10" s="1"/>
  <c r="R40" i="10"/>
  <c r="T40" i="10" s="1"/>
  <c r="R41" i="10"/>
  <c r="T41" i="10" s="1"/>
  <c r="R42" i="10"/>
  <c r="T42" i="10" s="1"/>
  <c r="R43" i="10"/>
  <c r="T43" i="10" s="1"/>
  <c r="R44" i="10"/>
  <c r="T44" i="10" s="1"/>
  <c r="R45" i="10"/>
  <c r="T45" i="10" s="1"/>
  <c r="R46" i="10"/>
  <c r="V46" i="10" s="1"/>
  <c r="R47" i="10"/>
  <c r="T47" i="10" s="1"/>
  <c r="R48" i="10"/>
  <c r="T48" i="10" s="1"/>
  <c r="R49" i="10"/>
  <c r="T49" i="10" s="1"/>
  <c r="R50" i="10"/>
  <c r="T50" i="10" s="1"/>
  <c r="R51" i="10"/>
  <c r="T51" i="10" s="1"/>
  <c r="R52" i="10"/>
  <c r="T52" i="10" s="1"/>
  <c r="R53" i="10"/>
  <c r="T53" i="10" s="1"/>
  <c r="R6" i="10"/>
  <c r="T6" i="10" s="1"/>
  <c r="R7" i="10"/>
  <c r="T7" i="10" s="1"/>
  <c r="R8" i="10"/>
  <c r="T8" i="10" s="1"/>
  <c r="R9" i="10"/>
  <c r="T9" i="10" s="1"/>
  <c r="R10" i="10"/>
  <c r="T10" i="10" s="1"/>
  <c r="R11" i="10"/>
  <c r="T11" i="10" s="1"/>
  <c r="R12" i="10"/>
  <c r="T12" i="10" s="1"/>
  <c r="R13" i="10"/>
  <c r="T13" i="10" s="1"/>
  <c r="R14" i="10"/>
  <c r="T14" i="10" s="1"/>
  <c r="R15" i="10"/>
  <c r="T15" i="10" s="1"/>
  <c r="R16" i="10"/>
  <c r="T16" i="10" s="1"/>
  <c r="R17" i="10"/>
  <c r="R18" i="10"/>
  <c r="T18" i="10" s="1"/>
  <c r="R5" i="10"/>
  <c r="T5" i="10" s="1"/>
  <c r="Q22" i="11"/>
  <c r="T22" i="11" s="1"/>
  <c r="Q23" i="11"/>
  <c r="T23" i="11" s="1"/>
  <c r="Q8" i="11"/>
  <c r="Q9" i="11"/>
  <c r="T9" i="11" s="1"/>
  <c r="Q10" i="11"/>
  <c r="Q11" i="11"/>
  <c r="T11" i="11" s="1"/>
  <c r="Q12" i="11"/>
  <c r="Q14" i="11"/>
  <c r="T14" i="11" s="1"/>
  <c r="Q15" i="11"/>
  <c r="T15" i="11" s="1"/>
  <c r="Q16" i="11"/>
  <c r="T16" i="11" s="1"/>
  <c r="Q17" i="11"/>
  <c r="T17" i="11" s="1"/>
  <c r="Q18" i="11"/>
  <c r="Q19" i="11"/>
  <c r="T19" i="11" s="1"/>
  <c r="Q20" i="11"/>
  <c r="T20" i="11" s="1"/>
  <c r="Q21" i="11"/>
  <c r="T21" i="11" s="1"/>
  <c r="Q5" i="11"/>
  <c r="T5" i="11" s="1"/>
  <c r="Q6" i="11"/>
  <c r="V6" i="11" s="1"/>
  <c r="Q7" i="11"/>
  <c r="T7" i="11" s="1"/>
  <c r="P6" i="2"/>
  <c r="S6" i="2" s="1"/>
  <c r="P7" i="2"/>
  <c r="S7" i="2" s="1"/>
  <c r="P8" i="2"/>
  <c r="S8" i="2" s="1"/>
  <c r="P9" i="2"/>
  <c r="S9" i="2" s="1"/>
  <c r="P10" i="2"/>
  <c r="P11" i="2"/>
  <c r="S11" i="2" s="1"/>
  <c r="P12" i="2"/>
  <c r="S12" i="2" s="1"/>
  <c r="P13" i="2"/>
  <c r="S13" i="2" s="1"/>
  <c r="P14" i="2"/>
  <c r="P15" i="2"/>
  <c r="S15" i="2" s="1"/>
  <c r="P16" i="2"/>
  <c r="P17" i="2"/>
  <c r="S17" i="2" s="1"/>
  <c r="P18" i="2"/>
  <c r="S18" i="2" s="1"/>
  <c r="P19" i="2"/>
  <c r="S19" i="2" s="1"/>
  <c r="P20" i="2"/>
  <c r="S20" i="2" s="1"/>
  <c r="P21" i="2"/>
  <c r="S21" i="2" s="1"/>
  <c r="P5" i="2"/>
  <c r="S5" i="2" s="1"/>
  <c r="P19" i="13"/>
  <c r="R19" i="13" s="1"/>
  <c r="P18" i="13"/>
  <c r="R18" i="13" s="1"/>
  <c r="P17" i="13"/>
  <c r="R17" i="13" s="1"/>
  <c r="P16" i="13"/>
  <c r="R16" i="13" s="1"/>
  <c r="P15" i="13"/>
  <c r="R15" i="13" s="1"/>
  <c r="P14" i="13"/>
  <c r="R14" i="13" s="1"/>
  <c r="P13" i="13"/>
  <c r="R13" i="13" s="1"/>
  <c r="P12" i="13"/>
  <c r="R12" i="13" s="1"/>
  <c r="P11" i="13"/>
  <c r="R11" i="13" s="1"/>
  <c r="P10" i="13"/>
  <c r="R10" i="13" s="1"/>
  <c r="P9" i="13"/>
  <c r="R9" i="13" s="1"/>
  <c r="P8" i="13"/>
  <c r="R8" i="13" s="1"/>
  <c r="P7" i="13"/>
  <c r="R7" i="13" s="1"/>
  <c r="P6" i="13"/>
  <c r="R6" i="13" s="1"/>
  <c r="P5" i="13"/>
  <c r="R5" i="13" s="1"/>
  <c r="Q22" i="8"/>
  <c r="S22" i="8" s="1"/>
  <c r="Q21" i="8"/>
  <c r="S21" i="8" s="1"/>
  <c r="Q20" i="8"/>
  <c r="S20" i="8" s="1"/>
  <c r="Q19" i="8"/>
  <c r="S19" i="8" s="1"/>
  <c r="Q18" i="8"/>
  <c r="S18" i="8" s="1"/>
  <c r="Q17" i="8"/>
  <c r="S17" i="8" s="1"/>
  <c r="Q16" i="8"/>
  <c r="S16" i="8" s="1"/>
  <c r="Q15" i="8"/>
  <c r="S15" i="8" s="1"/>
  <c r="Q14" i="8"/>
  <c r="S14" i="8" s="1"/>
  <c r="Q10" i="8"/>
  <c r="S10" i="8" s="1"/>
  <c r="Q9" i="8"/>
  <c r="S9" i="8" s="1"/>
  <c r="Q8" i="8"/>
  <c r="Q7" i="8"/>
  <c r="S7" i="8" s="1"/>
  <c r="Q6" i="8"/>
  <c r="S6" i="8" s="1"/>
  <c r="Q5" i="8"/>
  <c r="S5" i="8" s="1"/>
  <c r="T5" i="13" l="1"/>
  <c r="T18" i="13"/>
  <c r="T16" i="13"/>
  <c r="T14" i="13"/>
  <c r="T12" i="13"/>
  <c r="T10" i="13"/>
  <c r="T8" i="13"/>
  <c r="T6" i="13"/>
  <c r="Q105" i="8"/>
  <c r="C11" i="12" s="1"/>
  <c r="U74" i="8"/>
  <c r="U56" i="8"/>
  <c r="U39" i="8"/>
  <c r="U18" i="8"/>
  <c r="U16" i="8"/>
  <c r="U7" i="8"/>
  <c r="U99" i="8"/>
  <c r="U90" i="8"/>
  <c r="U93" i="8"/>
  <c r="U89" i="8"/>
  <c r="U81" i="8"/>
  <c r="U64" i="8"/>
  <c r="U50" i="8"/>
  <c r="U48" i="8"/>
  <c r="U101" i="8"/>
  <c r="U76" i="8"/>
  <c r="U73" i="8"/>
  <c r="U58" i="8"/>
  <c r="U32" i="8"/>
  <c r="U23" i="8"/>
  <c r="S5" i="9"/>
  <c r="U13" i="9"/>
  <c r="U10" i="9"/>
  <c r="V42" i="10"/>
  <c r="V25" i="10"/>
  <c r="V11" i="10"/>
  <c r="V9" i="10"/>
  <c r="V52" i="10"/>
  <c r="V50" i="10"/>
  <c r="V36" i="10"/>
  <c r="V34" i="10"/>
  <c r="V19" i="10"/>
  <c r="V8" i="10"/>
  <c r="V17" i="10"/>
  <c r="V13" i="10"/>
  <c r="T46" i="10"/>
  <c r="T21" i="10"/>
  <c r="T17" i="10"/>
  <c r="V44" i="10"/>
  <c r="V41" i="10"/>
  <c r="V27" i="10"/>
  <c r="V24" i="10"/>
  <c r="V16" i="10"/>
  <c r="S8" i="8"/>
  <c r="U8" i="8"/>
  <c r="T24" i="11"/>
  <c r="S33" i="8"/>
  <c r="U33" i="8"/>
  <c r="S29" i="8"/>
  <c r="U29" i="8"/>
  <c r="S24" i="8"/>
  <c r="S105" i="8" s="1"/>
  <c r="D11" i="12" s="1"/>
  <c r="U24" i="8"/>
  <c r="S60" i="8"/>
  <c r="U60" i="8"/>
  <c r="S78" i="8"/>
  <c r="U78" i="8"/>
  <c r="S68" i="8"/>
  <c r="U68" i="8"/>
  <c r="S86" i="8"/>
  <c r="U86" i="8"/>
  <c r="S23" i="9"/>
  <c r="S19" i="9"/>
  <c r="S15" i="9"/>
  <c r="S7" i="9"/>
  <c r="T19" i="13"/>
  <c r="T15" i="13"/>
  <c r="T11" i="13"/>
  <c r="T7" i="13"/>
  <c r="T20" i="13" s="1"/>
  <c r="U15" i="2"/>
  <c r="U7" i="2"/>
  <c r="V5" i="11"/>
  <c r="V5" i="10"/>
  <c r="V49" i="10"/>
  <c r="V33" i="10"/>
  <c r="U21" i="9"/>
  <c r="U98" i="8"/>
  <c r="U84" i="8"/>
  <c r="U82" i="8"/>
  <c r="U66" i="8"/>
  <c r="U63" i="8"/>
  <c r="U55" i="8"/>
  <c r="U47" i="8"/>
  <c r="U41" i="8"/>
  <c r="U35" i="8"/>
  <c r="U27" i="8"/>
  <c r="U15" i="8"/>
  <c r="U10" i="8"/>
  <c r="P20" i="13"/>
  <c r="C6" i="12" s="1"/>
  <c r="T38" i="10"/>
  <c r="T29" i="10"/>
  <c r="U21" i="2"/>
  <c r="U17" i="2"/>
  <c r="U13" i="2"/>
  <c r="U22" i="2" s="1"/>
  <c r="U9" i="2"/>
  <c r="V9" i="11"/>
  <c r="V53" i="10"/>
  <c r="V48" i="10"/>
  <c r="V45" i="10"/>
  <c r="V40" i="10"/>
  <c r="V37" i="10"/>
  <c r="V31" i="10"/>
  <c r="V28" i="10"/>
  <c r="V23" i="10"/>
  <c r="V20" i="10"/>
  <c r="V15" i="10"/>
  <c r="V12" i="10"/>
  <c r="V7" i="10"/>
  <c r="U22" i="9"/>
  <c r="U17" i="9"/>
  <c r="U14" i="9"/>
  <c r="U9" i="9"/>
  <c r="U6" i="9"/>
  <c r="U5" i="8"/>
  <c r="U103" i="8"/>
  <c r="U102" i="8"/>
  <c r="U97" i="8"/>
  <c r="U95" i="8"/>
  <c r="U94" i="8"/>
  <c r="U88" i="8"/>
  <c r="U85" i="8"/>
  <c r="U80" i="8"/>
  <c r="U77" i="8"/>
  <c r="U72" i="8"/>
  <c r="U67" i="8"/>
  <c r="U62" i="8"/>
  <c r="U59" i="8"/>
  <c r="U54" i="8"/>
  <c r="U52" i="8"/>
  <c r="U51" i="8"/>
  <c r="U46" i="8"/>
  <c r="U44" i="8"/>
  <c r="U42" i="8"/>
  <c r="U38" i="8"/>
  <c r="U36" i="8"/>
  <c r="U31" i="8"/>
  <c r="U28" i="8"/>
  <c r="U22" i="8"/>
  <c r="U20" i="8"/>
  <c r="U19" i="8"/>
  <c r="U14" i="8"/>
  <c r="U12" i="8"/>
  <c r="U11" i="8"/>
  <c r="U6" i="8"/>
  <c r="V7" i="11"/>
  <c r="V51" i="10"/>
  <c r="V47" i="10"/>
  <c r="V43" i="10"/>
  <c r="V39" i="10"/>
  <c r="V35" i="10"/>
  <c r="V30" i="10"/>
  <c r="V26" i="10"/>
  <c r="V22" i="10"/>
  <c r="V18" i="10"/>
  <c r="V14" i="10"/>
  <c r="V10" i="10"/>
  <c r="V6" i="10"/>
  <c r="U24" i="9"/>
  <c r="U20" i="9"/>
  <c r="U16" i="9"/>
  <c r="U12" i="9"/>
  <c r="U8" i="9"/>
  <c r="U104" i="8"/>
  <c r="U100" i="8"/>
  <c r="U96" i="8"/>
  <c r="U92" i="8"/>
  <c r="U87" i="8"/>
  <c r="U83" i="8"/>
  <c r="U79" i="8"/>
  <c r="U75" i="8"/>
  <c r="U69" i="8"/>
  <c r="U65" i="8"/>
  <c r="U61" i="8"/>
  <c r="U57" i="8"/>
  <c r="U53" i="8"/>
  <c r="U49" i="8"/>
  <c r="U45" i="8"/>
  <c r="U40" i="8"/>
  <c r="U37" i="8"/>
  <c r="U34" i="8"/>
  <c r="U30" i="8"/>
  <c r="U25" i="8"/>
  <c r="U21" i="8"/>
  <c r="U17" i="8"/>
  <c r="U13" i="8"/>
  <c r="U9" i="8"/>
  <c r="D8" i="12"/>
  <c r="S22" i="2"/>
  <c r="D7" i="12" s="1"/>
  <c r="R54" i="10"/>
  <c r="C9" i="12" s="1"/>
  <c r="T54" i="10"/>
  <c r="D9" i="12" s="1"/>
  <c r="R20" i="13"/>
  <c r="D6" i="12" s="1"/>
  <c r="P22" i="2"/>
  <c r="C7" i="12" s="1"/>
  <c r="Q13" i="11"/>
  <c r="Q25" i="9"/>
  <c r="C10" i="12" s="1"/>
  <c r="U25" i="9" l="1"/>
  <c r="S25" i="9"/>
  <c r="D10" i="12" s="1"/>
  <c r="D12" i="12" s="1"/>
  <c r="U105" i="8"/>
  <c r="V24" i="11"/>
  <c r="V54" i="10"/>
  <c r="Q26" i="11"/>
  <c r="C8" i="12" s="1"/>
  <c r="C12" i="12" s="1"/>
</calcChain>
</file>

<file path=xl/sharedStrings.xml><?xml version="1.0" encoding="utf-8"?>
<sst xmlns="http://schemas.openxmlformats.org/spreadsheetml/2006/main" count="394" uniqueCount="299">
  <si>
    <t>MODELO</t>
  </si>
  <si>
    <t>TOTAL
PARES</t>
  </si>
  <si>
    <t>413.3</t>
  </si>
  <si>
    <t>414.1</t>
  </si>
  <si>
    <t>414.3</t>
  </si>
  <si>
    <t>420.1</t>
  </si>
  <si>
    <t>420.3</t>
  </si>
  <si>
    <t>425.1</t>
  </si>
  <si>
    <t>425.3</t>
  </si>
  <si>
    <t>426.1</t>
  </si>
  <si>
    <t>426.3</t>
  </si>
  <si>
    <t>427.1</t>
  </si>
  <si>
    <t>427.3</t>
  </si>
  <si>
    <t>437.1</t>
  </si>
  <si>
    <t>437.2</t>
  </si>
  <si>
    <t>437.3</t>
  </si>
  <si>
    <t>413.1</t>
  </si>
  <si>
    <t>OBSERVACIONES</t>
  </si>
  <si>
    <t>TOTAL</t>
  </si>
  <si>
    <t>34 CON PUNTERA PLASTICO</t>
  </si>
  <si>
    <t>SIN PUNTERA</t>
  </si>
  <si>
    <t>5443.1</t>
  </si>
  <si>
    <t>5443.3</t>
  </si>
  <si>
    <t>5444.1</t>
  </si>
  <si>
    <t>5444.3</t>
  </si>
  <si>
    <t>5445.1</t>
  </si>
  <si>
    <t>5445.3</t>
  </si>
  <si>
    <t>5449.1</t>
  </si>
  <si>
    <t>5449.3</t>
  </si>
  <si>
    <t>5031.1</t>
  </si>
  <si>
    <t>5028.1</t>
  </si>
  <si>
    <t>5028.3</t>
  </si>
  <si>
    <t>5029.1</t>
  </si>
  <si>
    <t>5029.3</t>
  </si>
  <si>
    <t>5134.1</t>
  </si>
  <si>
    <t>5037.1</t>
  </si>
  <si>
    <t>5037.3</t>
  </si>
  <si>
    <t>5035.1</t>
  </si>
  <si>
    <t>TROTTA</t>
  </si>
  <si>
    <t>BULNES</t>
  </si>
  <si>
    <t>5134.3</t>
  </si>
  <si>
    <t>CARIBE</t>
  </si>
  <si>
    <t>LEYBA - B</t>
  </si>
  <si>
    <t>FRABA - B</t>
  </si>
  <si>
    <t>601.1</t>
  </si>
  <si>
    <t>601.B</t>
  </si>
  <si>
    <t>602.1</t>
  </si>
  <si>
    <t>602.3</t>
  </si>
  <si>
    <t>602.1B</t>
  </si>
  <si>
    <t>PEBA - B</t>
  </si>
  <si>
    <t>603.3</t>
  </si>
  <si>
    <t>603.1B</t>
  </si>
  <si>
    <t>605.1A</t>
  </si>
  <si>
    <t>605.1</t>
  </si>
  <si>
    <t>605.0</t>
  </si>
  <si>
    <t>IRIS</t>
  </si>
  <si>
    <t>612.1</t>
  </si>
  <si>
    <t>612.3</t>
  </si>
  <si>
    <t>612.0</t>
  </si>
  <si>
    <t>AGUBA</t>
  </si>
  <si>
    <t>613.1</t>
  </si>
  <si>
    <t>613.3</t>
  </si>
  <si>
    <t>ALIBA</t>
  </si>
  <si>
    <t>614.1</t>
  </si>
  <si>
    <t>614.3</t>
  </si>
  <si>
    <t>614.0</t>
  </si>
  <si>
    <t>LUIBA</t>
  </si>
  <si>
    <t>615.1</t>
  </si>
  <si>
    <t>615.3</t>
  </si>
  <si>
    <t>615.1A</t>
  </si>
  <si>
    <t>616.1</t>
  </si>
  <si>
    <t>616.3</t>
  </si>
  <si>
    <t>616.1A</t>
  </si>
  <si>
    <t>617.1</t>
  </si>
  <si>
    <t>618.1</t>
  </si>
  <si>
    <t>618.1A</t>
  </si>
  <si>
    <t>633.1B</t>
  </si>
  <si>
    <t>634.1B</t>
  </si>
  <si>
    <t>634.0B</t>
  </si>
  <si>
    <t>638.0B</t>
  </si>
  <si>
    <t>638.1B</t>
  </si>
  <si>
    <t>639.1B</t>
  </si>
  <si>
    <t>639.0B</t>
  </si>
  <si>
    <t>652.0B</t>
  </si>
  <si>
    <t>652.0</t>
  </si>
  <si>
    <t>PEYBA</t>
  </si>
  <si>
    <t>SERBA</t>
  </si>
  <si>
    <t>MILAN - B</t>
  </si>
  <si>
    <t>VERONA - B</t>
  </si>
  <si>
    <t>VENECIA - B</t>
  </si>
  <si>
    <t>BETA - B</t>
  </si>
  <si>
    <t>653.1</t>
  </si>
  <si>
    <t>653.0</t>
  </si>
  <si>
    <t>654.1</t>
  </si>
  <si>
    <t>654.0</t>
  </si>
  <si>
    <t>658.1</t>
  </si>
  <si>
    <t>658.0</t>
  </si>
  <si>
    <t>634.0N</t>
  </si>
  <si>
    <t>634.1N</t>
  </si>
  <si>
    <t>638.0N</t>
  </si>
  <si>
    <t>638.1N</t>
  </si>
  <si>
    <t>639.0N</t>
  </si>
  <si>
    <t>639.1N</t>
  </si>
  <si>
    <t>ALFA</t>
  </si>
  <si>
    <t>SIGMA</t>
  </si>
  <si>
    <t>DELTA</t>
  </si>
  <si>
    <t>MILAN - N</t>
  </si>
  <si>
    <t>VERONA - N</t>
  </si>
  <si>
    <t>VENECIA - N</t>
  </si>
  <si>
    <t>701.1</t>
  </si>
  <si>
    <t>701.3</t>
  </si>
  <si>
    <t>702.1</t>
  </si>
  <si>
    <t>702.3</t>
  </si>
  <si>
    <t>703.1</t>
  </si>
  <si>
    <t>703.3</t>
  </si>
  <si>
    <t>713.1K</t>
  </si>
  <si>
    <t>713.3K</t>
  </si>
  <si>
    <t>713.3E</t>
  </si>
  <si>
    <t>714.1</t>
  </si>
  <si>
    <t>714.3</t>
  </si>
  <si>
    <t>715.1</t>
  </si>
  <si>
    <t>715.3</t>
  </si>
  <si>
    <t>716.1</t>
  </si>
  <si>
    <t>716.3</t>
  </si>
  <si>
    <t>717.3</t>
  </si>
  <si>
    <t>718.1</t>
  </si>
  <si>
    <t>718.3</t>
  </si>
  <si>
    <t>719.1</t>
  </si>
  <si>
    <t>719.3</t>
  </si>
  <si>
    <t>CRISBA</t>
  </si>
  <si>
    <t>JOIBA</t>
  </si>
  <si>
    <t>JORBA</t>
  </si>
  <si>
    <t>ALBA KEV</t>
  </si>
  <si>
    <t>ALBA</t>
  </si>
  <si>
    <t>LUISBA</t>
  </si>
  <si>
    <t>JUANBA</t>
  </si>
  <si>
    <t>SEBA</t>
  </si>
  <si>
    <t>JABA</t>
  </si>
  <si>
    <t>801.1</t>
  </si>
  <si>
    <t>801.3</t>
  </si>
  <si>
    <t>802.1</t>
  </si>
  <si>
    <t>802.3</t>
  </si>
  <si>
    <t>802.1E</t>
  </si>
  <si>
    <t>803.1</t>
  </si>
  <si>
    <t>843.1</t>
  </si>
  <si>
    <t>843.3</t>
  </si>
  <si>
    <t>844.1</t>
  </si>
  <si>
    <t>844.3</t>
  </si>
  <si>
    <t>844.1R</t>
  </si>
  <si>
    <t>844.3R</t>
  </si>
  <si>
    <t>845.1</t>
  </si>
  <si>
    <t>845.3</t>
  </si>
  <si>
    <t>847.1</t>
  </si>
  <si>
    <t>847.3</t>
  </si>
  <si>
    <t>848.1B</t>
  </si>
  <si>
    <t>848.3B</t>
  </si>
  <si>
    <t>ELARA</t>
  </si>
  <si>
    <t>CARME</t>
  </si>
  <si>
    <t>ASTREA</t>
  </si>
  <si>
    <t>VESTA</t>
  </si>
  <si>
    <t>CARONTE</t>
  </si>
  <si>
    <t>CARONTE ®</t>
  </si>
  <si>
    <t>QUIRON</t>
  </si>
  <si>
    <t>CERES - B</t>
  </si>
  <si>
    <t>803.3</t>
  </si>
  <si>
    <t>805.3</t>
  </si>
  <si>
    <t>805.3X</t>
  </si>
  <si>
    <t>863.1</t>
  </si>
  <si>
    <t>863.3</t>
  </si>
  <si>
    <t>863.0</t>
  </si>
  <si>
    <t>864.1</t>
  </si>
  <si>
    <t>864.3</t>
  </si>
  <si>
    <t>865.0</t>
  </si>
  <si>
    <t>865.1</t>
  </si>
  <si>
    <t>865.3</t>
  </si>
  <si>
    <t>869.3R</t>
  </si>
  <si>
    <t>869.1</t>
  </si>
  <si>
    <t>884.3R</t>
  </si>
  <si>
    <t>884.3E</t>
  </si>
  <si>
    <t>889.3</t>
  </si>
  <si>
    <t>894.3R</t>
  </si>
  <si>
    <t>894.3XE</t>
  </si>
  <si>
    <t>RIGEL</t>
  </si>
  <si>
    <t>SIRIO</t>
  </si>
  <si>
    <t>ALTAIR</t>
  </si>
  <si>
    <t>VEGA</t>
  </si>
  <si>
    <t>OMEGA ®</t>
  </si>
  <si>
    <t>OMEGA</t>
  </si>
  <si>
    <t>ORION</t>
  </si>
  <si>
    <t>DEIMOS</t>
  </si>
  <si>
    <t>PERSEO ®</t>
  </si>
  <si>
    <t>899.3</t>
  </si>
  <si>
    <t>883.3X</t>
  </si>
  <si>
    <t>889.3X</t>
  </si>
  <si>
    <t>821.0</t>
  </si>
  <si>
    <t>821.1</t>
  </si>
  <si>
    <t>821.3</t>
  </si>
  <si>
    <t>822.0</t>
  </si>
  <si>
    <t>822.1</t>
  </si>
  <si>
    <t>822.3</t>
  </si>
  <si>
    <t>823.1</t>
  </si>
  <si>
    <t>823.3</t>
  </si>
  <si>
    <t>829.1</t>
  </si>
  <si>
    <t>829.3</t>
  </si>
  <si>
    <t>872.0</t>
  </si>
  <si>
    <t>872.1G</t>
  </si>
  <si>
    <t>872.1</t>
  </si>
  <si>
    <t>872.3</t>
  </si>
  <si>
    <t>831.0B</t>
  </si>
  <si>
    <t>831.1B</t>
  </si>
  <si>
    <t>872.3G</t>
  </si>
  <si>
    <t>ANTARES</t>
  </si>
  <si>
    <t>DENEB - X</t>
  </si>
  <si>
    <t>ANTARES -X</t>
  </si>
  <si>
    <t>GOKYO</t>
  </si>
  <si>
    <t>GANDAKI</t>
  </si>
  <si>
    <t>VELENIA</t>
  </si>
  <si>
    <t>THESALIA</t>
  </si>
  <si>
    <t>LADAKH</t>
  </si>
  <si>
    <t>LADAKH - G</t>
  </si>
  <si>
    <t>GARUDA - B</t>
  </si>
  <si>
    <t>831.3B</t>
  </si>
  <si>
    <t>831.1GN</t>
  </si>
  <si>
    <t>831.0GN</t>
  </si>
  <si>
    <t>831.3GN</t>
  </si>
  <si>
    <t>832.0B</t>
  </si>
  <si>
    <t>832.1B</t>
  </si>
  <si>
    <t>832.3B</t>
  </si>
  <si>
    <t>832.0GN</t>
  </si>
  <si>
    <t>832.1GN</t>
  </si>
  <si>
    <t>832.3GN</t>
  </si>
  <si>
    <t>836.G0</t>
  </si>
  <si>
    <t>836.G1</t>
  </si>
  <si>
    <t>836.3</t>
  </si>
  <si>
    <t>838.0G</t>
  </si>
  <si>
    <t>838.1G</t>
  </si>
  <si>
    <t>838.3G</t>
  </si>
  <si>
    <t>GRAUDA - GN</t>
  </si>
  <si>
    <t>YAKARTA - B</t>
  </si>
  <si>
    <t>YAKARTA - GN</t>
  </si>
  <si>
    <t>GALIA</t>
  </si>
  <si>
    <t>GALIA - G</t>
  </si>
  <si>
    <t>ELIAN - G</t>
  </si>
  <si>
    <t>838.0B</t>
  </si>
  <si>
    <t>838.1B</t>
  </si>
  <si>
    <t>838.3B</t>
  </si>
  <si>
    <t>837.1R</t>
  </si>
  <si>
    <t>837.3R</t>
  </si>
  <si>
    <t>841.1</t>
  </si>
  <si>
    <t>849.3R</t>
  </si>
  <si>
    <t>849.3</t>
  </si>
  <si>
    <t>849.1</t>
  </si>
  <si>
    <t>831.1G</t>
  </si>
  <si>
    <t>ELIAN - B</t>
  </si>
  <si>
    <t>ZETA - R</t>
  </si>
  <si>
    <t>THEBE ®</t>
  </si>
  <si>
    <t>THEBE</t>
  </si>
  <si>
    <t>GARUDA - G</t>
  </si>
  <si>
    <t>821.3X</t>
  </si>
  <si>
    <t>822.3X</t>
  </si>
  <si>
    <t>823.3X</t>
  </si>
  <si>
    <t>829.3X</t>
  </si>
  <si>
    <t>872.3X</t>
  </si>
  <si>
    <t>831.3X</t>
  </si>
  <si>
    <t>832.3X</t>
  </si>
  <si>
    <t>838.3X</t>
  </si>
  <si>
    <t>GOKYO -X</t>
  </si>
  <si>
    <t>GANDAKI - X</t>
  </si>
  <si>
    <t>VELENIA - X</t>
  </si>
  <si>
    <t>THESALIA - X</t>
  </si>
  <si>
    <t>LADAKH - X</t>
  </si>
  <si>
    <t>GARUDA - X</t>
  </si>
  <si>
    <t>YAKARTA - X</t>
  </si>
  <si>
    <t>ELIAN - X</t>
  </si>
  <si>
    <t>STOCK TOTAL</t>
  </si>
  <si>
    <t>SERIE</t>
  </si>
  <si>
    <t>NUMERO
PARES</t>
  </si>
  <si>
    <t>4 NIT</t>
  </si>
  <si>
    <t>4 AGRO</t>
  </si>
  <si>
    <t>STOCK TRUENO
 SERIE 4 NIT INDUSTRY</t>
  </si>
  <si>
    <t># REF</t>
  </si>
  <si>
    <t>STOCK TRUENO 
SERIE 4 AGRO</t>
  </si>
  <si>
    <t>STOCK TRUENO
 SERIE 6</t>
  </si>
  <si>
    <t>STOCK TRUENO
SERIE 7</t>
  </si>
  <si>
    <t>STOCK TRUENO
SERIE 8</t>
  </si>
  <si>
    <t>FOTO</t>
  </si>
  <si>
    <t>P.T.
€</t>
  </si>
  <si>
    <t>TOTAL
€</t>
  </si>
  <si>
    <t>TOTAL
STOCK €</t>
  </si>
  <si>
    <t>JOSEBA</t>
  </si>
  <si>
    <t>AGUSBA</t>
  </si>
  <si>
    <t>CABA</t>
  </si>
  <si>
    <t>FLORENCIA</t>
  </si>
  <si>
    <t>ATLAS</t>
  </si>
  <si>
    <t>TAURUS</t>
  </si>
  <si>
    <t>PRECIO ENTRADA STOCK</t>
  </si>
  <si>
    <t>DTO 20%</t>
  </si>
  <si>
    <t>TOTAL
DTO</t>
  </si>
  <si>
    <t>STOCK TRUENO SERIE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</si>
</sst>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\ &quot;€&quot;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0" fontId="0" fillId="0" borderId="6" xfId="0" applyBorder="1"/>
    <xf numFmtId="3" fontId="0" fillId="0" borderId="6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/>
    <xf numFmtId="0" fontId="3" fillId="4" borderId="4" xfId="0" applyFont="1" applyFill="1" applyBorder="1" applyAlignment="1">
      <alignment horizontal="center" vertical="center" wrapText="1"/>
    </xf>
    <xf numFmtId="3" fontId="1" fillId="0" borderId="5" xfId="0" applyNumberFormat="1" applyFont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/>
    <xf numFmtId="165" fontId="1" fillId="0" borderId="6" xfId="0" applyNumberFormat="1" applyFont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164" fontId="0" fillId="0" borderId="6" xfId="0" applyNumberForma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5" fillId="0" borderId="6" xfId="0" applyNumberFormat="1" applyFont="1" applyBorder="1" applyAlignment="1">
      <alignment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0" xfId="0" applyNumberFormat="1"/>
    <xf numFmtId="164" fontId="0" fillId="0" borderId="10" xfId="0" applyNumberFormat="1" applyBorder="1" applyAlignment="1">
      <alignment vertical="center"/>
    </xf>
    <xf numFmtId="164" fontId="0" fillId="0" borderId="5" xfId="0" applyNumberFormat="1" applyBorder="1" applyAlignment="1">
      <alignment vertical="center"/>
    </xf>
    <xf numFmtId="164" fontId="0" fillId="0" borderId="11" xfId="0" applyNumberFormat="1" applyBorder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164" fontId="0" fillId="0" borderId="0" xfId="0" applyNumberFormat="1" applyBorder="1" applyAlignment="1">
      <alignment vertic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3" Type="http://schemas.openxmlformats.org/officeDocument/2006/relationships/image" Target="../media/image30.jpeg"/><Relationship Id="rId21" Type="http://schemas.openxmlformats.org/officeDocument/2006/relationships/image" Target="../media/image48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1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2" Type="http://schemas.openxmlformats.org/officeDocument/2006/relationships/image" Target="../media/image50.jpeg"/><Relationship Id="rId1" Type="http://schemas.openxmlformats.org/officeDocument/2006/relationships/image" Target="../media/image1.jpeg"/><Relationship Id="rId6" Type="http://schemas.openxmlformats.org/officeDocument/2006/relationships/image" Target="../media/image53.jpeg"/><Relationship Id="rId5" Type="http://schemas.openxmlformats.org/officeDocument/2006/relationships/image" Target="../media/image42.jpeg"/><Relationship Id="rId10" Type="http://schemas.openxmlformats.org/officeDocument/2006/relationships/image" Target="../media/image33.jpeg"/><Relationship Id="rId4" Type="http://schemas.openxmlformats.org/officeDocument/2006/relationships/image" Target="../media/image52.jpeg"/><Relationship Id="rId9" Type="http://schemas.openxmlformats.org/officeDocument/2006/relationships/image" Target="../media/image5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67.jpeg"/><Relationship Id="rId18" Type="http://schemas.openxmlformats.org/officeDocument/2006/relationships/image" Target="../media/image72.jpeg"/><Relationship Id="rId26" Type="http://schemas.openxmlformats.org/officeDocument/2006/relationships/image" Target="../media/image80.jpeg"/><Relationship Id="rId39" Type="http://schemas.openxmlformats.org/officeDocument/2006/relationships/image" Target="../media/image93.jpeg"/><Relationship Id="rId3" Type="http://schemas.openxmlformats.org/officeDocument/2006/relationships/image" Target="../media/image57.jpeg"/><Relationship Id="rId21" Type="http://schemas.openxmlformats.org/officeDocument/2006/relationships/image" Target="../media/image75.jpeg"/><Relationship Id="rId34" Type="http://schemas.openxmlformats.org/officeDocument/2006/relationships/image" Target="../media/image88.jpeg"/><Relationship Id="rId42" Type="http://schemas.openxmlformats.org/officeDocument/2006/relationships/image" Target="../media/image96.jpeg"/><Relationship Id="rId47" Type="http://schemas.openxmlformats.org/officeDocument/2006/relationships/image" Target="../media/image101.jpeg"/><Relationship Id="rId7" Type="http://schemas.openxmlformats.org/officeDocument/2006/relationships/image" Target="../media/image61.jpeg"/><Relationship Id="rId12" Type="http://schemas.openxmlformats.org/officeDocument/2006/relationships/image" Target="../media/image66.jpeg"/><Relationship Id="rId17" Type="http://schemas.openxmlformats.org/officeDocument/2006/relationships/image" Target="../media/image71.jpeg"/><Relationship Id="rId25" Type="http://schemas.openxmlformats.org/officeDocument/2006/relationships/image" Target="../media/image79.jpeg"/><Relationship Id="rId33" Type="http://schemas.openxmlformats.org/officeDocument/2006/relationships/image" Target="../media/image87.jpeg"/><Relationship Id="rId38" Type="http://schemas.openxmlformats.org/officeDocument/2006/relationships/image" Target="../media/image92.jpeg"/><Relationship Id="rId46" Type="http://schemas.openxmlformats.org/officeDocument/2006/relationships/image" Target="../media/image100.jpeg"/><Relationship Id="rId2" Type="http://schemas.openxmlformats.org/officeDocument/2006/relationships/image" Target="../media/image56.jpeg"/><Relationship Id="rId16" Type="http://schemas.openxmlformats.org/officeDocument/2006/relationships/image" Target="../media/image70.jpeg"/><Relationship Id="rId20" Type="http://schemas.openxmlformats.org/officeDocument/2006/relationships/image" Target="../media/image74.jpeg"/><Relationship Id="rId29" Type="http://schemas.openxmlformats.org/officeDocument/2006/relationships/image" Target="../media/image83.jpeg"/><Relationship Id="rId41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0.jpeg"/><Relationship Id="rId11" Type="http://schemas.openxmlformats.org/officeDocument/2006/relationships/image" Target="../media/image65.jpeg"/><Relationship Id="rId24" Type="http://schemas.openxmlformats.org/officeDocument/2006/relationships/image" Target="../media/image78.jpeg"/><Relationship Id="rId32" Type="http://schemas.openxmlformats.org/officeDocument/2006/relationships/image" Target="../media/image86.jpeg"/><Relationship Id="rId37" Type="http://schemas.openxmlformats.org/officeDocument/2006/relationships/image" Target="../media/image91.jpeg"/><Relationship Id="rId40" Type="http://schemas.openxmlformats.org/officeDocument/2006/relationships/image" Target="../media/image94.jpeg"/><Relationship Id="rId45" Type="http://schemas.openxmlformats.org/officeDocument/2006/relationships/image" Target="../media/image99.jpeg"/><Relationship Id="rId5" Type="http://schemas.openxmlformats.org/officeDocument/2006/relationships/image" Target="../media/image59.jpeg"/><Relationship Id="rId15" Type="http://schemas.openxmlformats.org/officeDocument/2006/relationships/image" Target="../media/image69.jpeg"/><Relationship Id="rId23" Type="http://schemas.openxmlformats.org/officeDocument/2006/relationships/image" Target="../media/image77.jpeg"/><Relationship Id="rId28" Type="http://schemas.openxmlformats.org/officeDocument/2006/relationships/image" Target="../media/image82.jpeg"/><Relationship Id="rId36" Type="http://schemas.openxmlformats.org/officeDocument/2006/relationships/image" Target="../media/image90.jpeg"/><Relationship Id="rId10" Type="http://schemas.openxmlformats.org/officeDocument/2006/relationships/image" Target="../media/image64.jpeg"/><Relationship Id="rId19" Type="http://schemas.openxmlformats.org/officeDocument/2006/relationships/image" Target="../media/image73.jpeg"/><Relationship Id="rId31" Type="http://schemas.openxmlformats.org/officeDocument/2006/relationships/image" Target="../media/image85.jpeg"/><Relationship Id="rId44" Type="http://schemas.openxmlformats.org/officeDocument/2006/relationships/image" Target="../media/image98.jpeg"/><Relationship Id="rId4" Type="http://schemas.openxmlformats.org/officeDocument/2006/relationships/image" Target="../media/image58.jpeg"/><Relationship Id="rId9" Type="http://schemas.openxmlformats.org/officeDocument/2006/relationships/image" Target="../media/image63.jpeg"/><Relationship Id="rId14" Type="http://schemas.openxmlformats.org/officeDocument/2006/relationships/image" Target="../media/image68.jpeg"/><Relationship Id="rId22" Type="http://schemas.openxmlformats.org/officeDocument/2006/relationships/image" Target="../media/image76.jpeg"/><Relationship Id="rId27" Type="http://schemas.openxmlformats.org/officeDocument/2006/relationships/image" Target="../media/image81.jpeg"/><Relationship Id="rId30" Type="http://schemas.openxmlformats.org/officeDocument/2006/relationships/image" Target="../media/image84.jpeg"/><Relationship Id="rId35" Type="http://schemas.openxmlformats.org/officeDocument/2006/relationships/image" Target="../media/image89.jpeg"/><Relationship Id="rId43" Type="http://schemas.openxmlformats.org/officeDocument/2006/relationships/image" Target="../media/image9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114299</xdr:rowOff>
    </xdr:from>
    <xdr:to>
      <xdr:col>1</xdr:col>
      <xdr:colOff>58173</xdr:colOff>
      <xdr:row>2</xdr:row>
      <xdr:rowOff>76200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14299"/>
          <a:ext cx="820173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122350</xdr:colOff>
      <xdr:row>4</xdr:row>
      <xdr:rowOff>19050</xdr:rowOff>
    </xdr:from>
    <xdr:to>
      <xdr:col>0</xdr:col>
      <xdr:colOff>676655</xdr:colOff>
      <xdr:row>5</xdr:row>
      <xdr:rowOff>294894</xdr:rowOff>
    </xdr:to>
    <xdr:pic>
      <xdr:nvPicPr>
        <xdr:cNvPr id="3" name="2 Imagen" descr="413 3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350" y="1352550"/>
          <a:ext cx="554305" cy="61874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</xdr:row>
      <xdr:rowOff>28575</xdr:rowOff>
    </xdr:from>
    <xdr:to>
      <xdr:col>0</xdr:col>
      <xdr:colOff>602130</xdr:colOff>
      <xdr:row>7</xdr:row>
      <xdr:rowOff>297675</xdr:rowOff>
    </xdr:to>
    <xdr:pic>
      <xdr:nvPicPr>
        <xdr:cNvPr id="4" name="3 Imagen" descr="414 3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2228850"/>
          <a:ext cx="48783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38100</xdr:rowOff>
    </xdr:from>
    <xdr:to>
      <xdr:col>0</xdr:col>
      <xdr:colOff>711556</xdr:colOff>
      <xdr:row>9</xdr:row>
      <xdr:rowOff>307200</xdr:rowOff>
    </xdr:to>
    <xdr:pic>
      <xdr:nvPicPr>
        <xdr:cNvPr id="5" name="4 Imagen" descr="420 3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3105150"/>
          <a:ext cx="69250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38100</xdr:rowOff>
    </xdr:from>
    <xdr:to>
      <xdr:col>0</xdr:col>
      <xdr:colOff>666489</xdr:colOff>
      <xdr:row>11</xdr:row>
      <xdr:rowOff>307200</xdr:rowOff>
    </xdr:to>
    <xdr:pic>
      <xdr:nvPicPr>
        <xdr:cNvPr id="7" name="6 Imagen" descr="425 3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" y="3971925"/>
          <a:ext cx="59981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47625</xdr:rowOff>
    </xdr:from>
    <xdr:to>
      <xdr:col>0</xdr:col>
      <xdr:colOff>732251</xdr:colOff>
      <xdr:row>13</xdr:row>
      <xdr:rowOff>316725</xdr:rowOff>
    </xdr:to>
    <xdr:pic>
      <xdr:nvPicPr>
        <xdr:cNvPr id="8" name="7 Imagen" descr="426 3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4848225"/>
          <a:ext cx="73225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</xdr:row>
      <xdr:rowOff>38100</xdr:rowOff>
    </xdr:from>
    <xdr:to>
      <xdr:col>0</xdr:col>
      <xdr:colOff>645385</xdr:colOff>
      <xdr:row>15</xdr:row>
      <xdr:rowOff>307200</xdr:rowOff>
    </xdr:to>
    <xdr:pic>
      <xdr:nvPicPr>
        <xdr:cNvPr id="9" name="8 Imagen" descr="427 3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4775" y="4800600"/>
          <a:ext cx="540610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85725</xdr:rowOff>
    </xdr:from>
    <xdr:to>
      <xdr:col>0</xdr:col>
      <xdr:colOff>726667</xdr:colOff>
      <xdr:row>18</xdr:row>
      <xdr:rowOff>168525</xdr:rowOff>
    </xdr:to>
    <xdr:pic>
      <xdr:nvPicPr>
        <xdr:cNvPr id="4097" name="Picture 1" descr="t437s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534025"/>
          <a:ext cx="726667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0</xdr:col>
      <xdr:colOff>820173</xdr:colOff>
      <xdr:row>2</xdr:row>
      <xdr:rowOff>47626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42875"/>
          <a:ext cx="820173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6</xdr:row>
      <xdr:rowOff>38100</xdr:rowOff>
    </xdr:from>
    <xdr:to>
      <xdr:col>0</xdr:col>
      <xdr:colOff>639432</xdr:colOff>
      <xdr:row>6</xdr:row>
      <xdr:rowOff>650100</xdr:rowOff>
    </xdr:to>
    <xdr:pic>
      <xdr:nvPicPr>
        <xdr:cNvPr id="3" name="2 Imagen" descr="434 3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401" y="1809750"/>
          <a:ext cx="487031" cy="612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28574</xdr:rowOff>
    </xdr:from>
    <xdr:to>
      <xdr:col>0</xdr:col>
      <xdr:colOff>676275</xdr:colOff>
      <xdr:row>4</xdr:row>
      <xdr:rowOff>672557</xdr:rowOff>
    </xdr:to>
    <xdr:pic>
      <xdr:nvPicPr>
        <xdr:cNvPr id="5121" name="Picture 1" descr="t4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419224"/>
          <a:ext cx="628650" cy="643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47625</xdr:rowOff>
    </xdr:from>
    <xdr:to>
      <xdr:col>0</xdr:col>
      <xdr:colOff>752250</xdr:colOff>
      <xdr:row>5</xdr:row>
      <xdr:rowOff>659625</xdr:rowOff>
    </xdr:to>
    <xdr:pic>
      <xdr:nvPicPr>
        <xdr:cNvPr id="5122" name="Picture 2" descr="t4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24075"/>
          <a:ext cx="75225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7</xdr:row>
      <xdr:rowOff>19050</xdr:rowOff>
    </xdr:from>
    <xdr:to>
      <xdr:col>0</xdr:col>
      <xdr:colOff>913493</xdr:colOff>
      <xdr:row>7</xdr:row>
      <xdr:rowOff>666750</xdr:rowOff>
    </xdr:to>
    <xdr:pic>
      <xdr:nvPicPr>
        <xdr:cNvPr id="5123" name="Picture 3" descr="t4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3467100"/>
          <a:ext cx="89444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</xdr:row>
      <xdr:rowOff>9525</xdr:rowOff>
    </xdr:from>
    <xdr:to>
      <xdr:col>0</xdr:col>
      <xdr:colOff>842282</xdr:colOff>
      <xdr:row>9</xdr:row>
      <xdr:rowOff>666750</xdr:rowOff>
    </xdr:to>
    <xdr:pic>
      <xdr:nvPicPr>
        <xdr:cNvPr id="5124" name="Picture 4" descr="t4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4333875"/>
          <a:ext cx="813707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114301</xdr:colOff>
      <xdr:row>10</xdr:row>
      <xdr:rowOff>19051</xdr:rowOff>
    </xdr:from>
    <xdr:to>
      <xdr:col>0</xdr:col>
      <xdr:colOff>719295</xdr:colOff>
      <xdr:row>10</xdr:row>
      <xdr:rowOff>666751</xdr:rowOff>
    </xdr:to>
    <xdr:pic>
      <xdr:nvPicPr>
        <xdr:cNvPr id="5125" name="Picture 5" descr="t1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1" y="5029201"/>
          <a:ext cx="60499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38101</xdr:colOff>
      <xdr:row>11</xdr:row>
      <xdr:rowOff>9525</xdr:rowOff>
    </xdr:from>
    <xdr:to>
      <xdr:col>0</xdr:col>
      <xdr:colOff>781051</xdr:colOff>
      <xdr:row>11</xdr:row>
      <xdr:rowOff>676096</xdr:rowOff>
    </xdr:to>
    <xdr:pic>
      <xdr:nvPicPr>
        <xdr:cNvPr id="5126" name="Picture 6" descr="t1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1" y="5705475"/>
          <a:ext cx="742950" cy="666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57151</xdr:colOff>
      <xdr:row>12</xdr:row>
      <xdr:rowOff>9525</xdr:rowOff>
    </xdr:from>
    <xdr:to>
      <xdr:col>0</xdr:col>
      <xdr:colOff>781163</xdr:colOff>
      <xdr:row>13</xdr:row>
      <xdr:rowOff>0</xdr:rowOff>
    </xdr:to>
    <xdr:pic>
      <xdr:nvPicPr>
        <xdr:cNvPr id="5127" name="Picture 7" descr="t1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1" y="6391275"/>
          <a:ext cx="724012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</xdr:row>
      <xdr:rowOff>19050</xdr:rowOff>
    </xdr:from>
    <xdr:to>
      <xdr:col>0</xdr:col>
      <xdr:colOff>828675</xdr:colOff>
      <xdr:row>13</xdr:row>
      <xdr:rowOff>659772</xdr:rowOff>
    </xdr:to>
    <xdr:pic>
      <xdr:nvPicPr>
        <xdr:cNvPr id="5128" name="Picture 8" descr="t1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7086600"/>
          <a:ext cx="819150" cy="640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57151</xdr:colOff>
      <xdr:row>14</xdr:row>
      <xdr:rowOff>9525</xdr:rowOff>
    </xdr:from>
    <xdr:to>
      <xdr:col>0</xdr:col>
      <xdr:colOff>797170</xdr:colOff>
      <xdr:row>14</xdr:row>
      <xdr:rowOff>676275</xdr:rowOff>
    </xdr:to>
    <xdr:pic>
      <xdr:nvPicPr>
        <xdr:cNvPr id="5129" name="Picture 9" descr="t12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1" y="7762875"/>
          <a:ext cx="74001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76201</xdr:colOff>
      <xdr:row>15</xdr:row>
      <xdr:rowOff>19049</xdr:rowOff>
    </xdr:from>
    <xdr:to>
      <xdr:col>0</xdr:col>
      <xdr:colOff>866775</xdr:colOff>
      <xdr:row>15</xdr:row>
      <xdr:rowOff>651508</xdr:rowOff>
    </xdr:to>
    <xdr:pic>
      <xdr:nvPicPr>
        <xdr:cNvPr id="5130" name="Picture 10" descr="t1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1" y="8458199"/>
          <a:ext cx="790574" cy="632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16</xdr:row>
      <xdr:rowOff>9525</xdr:rowOff>
    </xdr:from>
    <xdr:to>
      <xdr:col>0</xdr:col>
      <xdr:colOff>657225</xdr:colOff>
      <xdr:row>17</xdr:row>
      <xdr:rowOff>501</xdr:rowOff>
    </xdr:to>
    <xdr:pic>
      <xdr:nvPicPr>
        <xdr:cNvPr id="5131" name="Picture 11" descr="t1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9134475"/>
          <a:ext cx="571500" cy="676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17</xdr:row>
      <xdr:rowOff>28575</xdr:rowOff>
    </xdr:from>
    <xdr:to>
      <xdr:col>0</xdr:col>
      <xdr:colOff>827100</xdr:colOff>
      <xdr:row>17</xdr:row>
      <xdr:rowOff>662175</xdr:rowOff>
    </xdr:to>
    <xdr:pic>
      <xdr:nvPicPr>
        <xdr:cNvPr id="5132" name="Picture 12" descr="t4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9839325"/>
          <a:ext cx="712800" cy="6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</xdr:colOff>
      <xdr:row>18</xdr:row>
      <xdr:rowOff>28575</xdr:rowOff>
    </xdr:from>
    <xdr:to>
      <xdr:col>0</xdr:col>
      <xdr:colOff>874972</xdr:colOff>
      <xdr:row>18</xdr:row>
      <xdr:rowOff>662175</xdr:rowOff>
    </xdr:to>
    <xdr:pic>
      <xdr:nvPicPr>
        <xdr:cNvPr id="5133" name="Picture 13" descr="t4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10525125"/>
          <a:ext cx="874971" cy="6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</xdr:row>
      <xdr:rowOff>28575</xdr:rowOff>
    </xdr:from>
    <xdr:to>
      <xdr:col>0</xdr:col>
      <xdr:colOff>738178</xdr:colOff>
      <xdr:row>19</xdr:row>
      <xdr:rowOff>662175</xdr:rowOff>
    </xdr:to>
    <xdr:pic>
      <xdr:nvPicPr>
        <xdr:cNvPr id="5134" name="Picture 14" descr="t4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11210925"/>
          <a:ext cx="690553" cy="6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20</xdr:row>
      <xdr:rowOff>38100</xdr:rowOff>
    </xdr:from>
    <xdr:to>
      <xdr:col>0</xdr:col>
      <xdr:colOff>811797</xdr:colOff>
      <xdr:row>20</xdr:row>
      <xdr:rowOff>671700</xdr:rowOff>
    </xdr:to>
    <xdr:pic>
      <xdr:nvPicPr>
        <xdr:cNvPr id="5135" name="Picture 15" descr="t4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0" y="11906250"/>
          <a:ext cx="621297" cy="6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58173</xdr:colOff>
      <xdr:row>2</xdr:row>
      <xdr:rowOff>1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95250"/>
          <a:ext cx="820173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</xdr:row>
      <xdr:rowOff>38100</xdr:rowOff>
    </xdr:from>
    <xdr:to>
      <xdr:col>0</xdr:col>
      <xdr:colOff>732984</xdr:colOff>
      <xdr:row>5</xdr:row>
      <xdr:rowOff>307200</xdr:rowOff>
    </xdr:to>
    <xdr:pic>
      <xdr:nvPicPr>
        <xdr:cNvPr id="3" name="2 Imagen" descr="5443 3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1" y="1428750"/>
          <a:ext cx="71393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6</xdr:row>
      <xdr:rowOff>47625</xdr:rowOff>
    </xdr:from>
    <xdr:to>
      <xdr:col>0</xdr:col>
      <xdr:colOff>674647</xdr:colOff>
      <xdr:row>7</xdr:row>
      <xdr:rowOff>316725</xdr:rowOff>
    </xdr:to>
    <xdr:pic>
      <xdr:nvPicPr>
        <xdr:cNvPr id="4" name="3 Imagen" descr="5444 3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6" y="2124075"/>
          <a:ext cx="56987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</xdr:row>
      <xdr:rowOff>38100</xdr:rowOff>
    </xdr:from>
    <xdr:to>
      <xdr:col>0</xdr:col>
      <xdr:colOff>746438</xdr:colOff>
      <xdr:row>9</xdr:row>
      <xdr:rowOff>307200</xdr:rowOff>
    </xdr:to>
    <xdr:pic>
      <xdr:nvPicPr>
        <xdr:cNvPr id="5" name="4 Imagen" descr="5445 3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" y="2800350"/>
          <a:ext cx="70833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</xdr:row>
      <xdr:rowOff>38100</xdr:rowOff>
    </xdr:from>
    <xdr:to>
      <xdr:col>0</xdr:col>
      <xdr:colOff>723900</xdr:colOff>
      <xdr:row>11</xdr:row>
      <xdr:rowOff>307200</xdr:rowOff>
    </xdr:to>
    <xdr:pic>
      <xdr:nvPicPr>
        <xdr:cNvPr id="6" name="5 Imagen" descr="5449 3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3486150"/>
          <a:ext cx="714375" cy="61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114300</xdr:rowOff>
    </xdr:from>
    <xdr:to>
      <xdr:col>2</xdr:col>
      <xdr:colOff>58173</xdr:colOff>
      <xdr:row>2</xdr:row>
      <xdr:rowOff>28576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114300"/>
          <a:ext cx="820173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38100</xdr:rowOff>
    </xdr:from>
    <xdr:to>
      <xdr:col>0</xdr:col>
      <xdr:colOff>927054</xdr:colOff>
      <xdr:row>5</xdr:row>
      <xdr:rowOff>307200</xdr:rowOff>
    </xdr:to>
    <xdr:pic>
      <xdr:nvPicPr>
        <xdr:cNvPr id="3" name="2 Imagen" descr="FRABA-B 3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1419225"/>
          <a:ext cx="89847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6</xdr:row>
      <xdr:rowOff>28575</xdr:rowOff>
    </xdr:from>
    <xdr:to>
      <xdr:col>0</xdr:col>
      <xdr:colOff>727896</xdr:colOff>
      <xdr:row>8</xdr:row>
      <xdr:rowOff>183375</xdr:rowOff>
    </xdr:to>
    <xdr:pic>
      <xdr:nvPicPr>
        <xdr:cNvPr id="4" name="3 Imagen" descr="LEYBA-B 3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1" y="2095500"/>
          <a:ext cx="53739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9</xdr:row>
      <xdr:rowOff>38100</xdr:rowOff>
    </xdr:from>
    <xdr:to>
      <xdr:col>0</xdr:col>
      <xdr:colOff>706075</xdr:colOff>
      <xdr:row>10</xdr:row>
      <xdr:rowOff>307200</xdr:rowOff>
    </xdr:to>
    <xdr:pic>
      <xdr:nvPicPr>
        <xdr:cNvPr id="5" name="4 Imagen" descr="PEBA-B 6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6" y="2790825"/>
          <a:ext cx="50604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38100</xdr:rowOff>
    </xdr:from>
    <xdr:to>
      <xdr:col>0</xdr:col>
      <xdr:colOff>831538</xdr:colOff>
      <xdr:row>13</xdr:row>
      <xdr:rowOff>192900</xdr:rowOff>
    </xdr:to>
    <xdr:pic>
      <xdr:nvPicPr>
        <xdr:cNvPr id="6" name="5 Imagen" descr="IRIS 3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00" y="3476625"/>
          <a:ext cx="71723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</xdr:row>
      <xdr:rowOff>28575</xdr:rowOff>
    </xdr:from>
    <xdr:to>
      <xdr:col>0</xdr:col>
      <xdr:colOff>728817</xdr:colOff>
      <xdr:row>16</xdr:row>
      <xdr:rowOff>183375</xdr:rowOff>
    </xdr:to>
    <xdr:pic>
      <xdr:nvPicPr>
        <xdr:cNvPr id="7" name="6 Imagen" descr="AGUBA 3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1925" y="4152900"/>
          <a:ext cx="56689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17</xdr:row>
      <xdr:rowOff>28575</xdr:rowOff>
    </xdr:from>
    <xdr:to>
      <xdr:col>0</xdr:col>
      <xdr:colOff>730852</xdr:colOff>
      <xdr:row>18</xdr:row>
      <xdr:rowOff>297675</xdr:rowOff>
    </xdr:to>
    <xdr:pic>
      <xdr:nvPicPr>
        <xdr:cNvPr id="8" name="7 Imagen" descr="ALIBA 3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3351" y="4838700"/>
          <a:ext cx="59750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47625</xdr:rowOff>
    </xdr:from>
    <xdr:to>
      <xdr:col>0</xdr:col>
      <xdr:colOff>884354</xdr:colOff>
      <xdr:row>21</xdr:row>
      <xdr:rowOff>202425</xdr:rowOff>
    </xdr:to>
    <xdr:pic>
      <xdr:nvPicPr>
        <xdr:cNvPr id="9" name="8 Imagen" descr="LUIBA 3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150" y="5543550"/>
          <a:ext cx="82720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22</xdr:row>
      <xdr:rowOff>28575</xdr:rowOff>
    </xdr:from>
    <xdr:to>
      <xdr:col>0</xdr:col>
      <xdr:colOff>793423</xdr:colOff>
      <xdr:row>24</xdr:row>
      <xdr:rowOff>183375</xdr:rowOff>
    </xdr:to>
    <xdr:pic>
      <xdr:nvPicPr>
        <xdr:cNvPr id="10" name="9 Imagen" descr="PEYBA 3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875" y="6210300"/>
          <a:ext cx="65054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25</xdr:row>
      <xdr:rowOff>28575</xdr:rowOff>
    </xdr:from>
    <xdr:to>
      <xdr:col>0</xdr:col>
      <xdr:colOff>831654</xdr:colOff>
      <xdr:row>27</xdr:row>
      <xdr:rowOff>183375</xdr:rowOff>
    </xdr:to>
    <xdr:pic>
      <xdr:nvPicPr>
        <xdr:cNvPr id="11" name="10 Imagen" descr="SERBA 3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3351" y="6896100"/>
          <a:ext cx="69830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33</xdr:row>
      <xdr:rowOff>28575</xdr:rowOff>
    </xdr:from>
    <xdr:to>
      <xdr:col>0</xdr:col>
      <xdr:colOff>891338</xdr:colOff>
      <xdr:row>34</xdr:row>
      <xdr:rowOff>297675</xdr:rowOff>
    </xdr:to>
    <xdr:pic>
      <xdr:nvPicPr>
        <xdr:cNvPr id="12" name="11 Imagen" descr="MILAN-B 3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101" y="8343900"/>
          <a:ext cx="85323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35</xdr:row>
      <xdr:rowOff>38100</xdr:rowOff>
    </xdr:from>
    <xdr:to>
      <xdr:col>0</xdr:col>
      <xdr:colOff>750058</xdr:colOff>
      <xdr:row>36</xdr:row>
      <xdr:rowOff>307200</xdr:rowOff>
    </xdr:to>
    <xdr:pic>
      <xdr:nvPicPr>
        <xdr:cNvPr id="13" name="12 Imagen" descr="VERONA-B 30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1450" y="9039225"/>
          <a:ext cx="57860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38100</xdr:rowOff>
    </xdr:from>
    <xdr:to>
      <xdr:col>0</xdr:col>
      <xdr:colOff>901672</xdr:colOff>
      <xdr:row>38</xdr:row>
      <xdr:rowOff>307200</xdr:rowOff>
    </xdr:to>
    <xdr:pic>
      <xdr:nvPicPr>
        <xdr:cNvPr id="14" name="13 Imagen" descr="VENECIA-B 3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9725025"/>
          <a:ext cx="90167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39</xdr:row>
      <xdr:rowOff>38100</xdr:rowOff>
    </xdr:from>
    <xdr:to>
      <xdr:col>0</xdr:col>
      <xdr:colOff>754782</xdr:colOff>
      <xdr:row>40</xdr:row>
      <xdr:rowOff>307200</xdr:rowOff>
    </xdr:to>
    <xdr:pic>
      <xdr:nvPicPr>
        <xdr:cNvPr id="15" name="14 Imagen" descr="BETA-B 30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9551" y="10410825"/>
          <a:ext cx="54523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41</xdr:row>
      <xdr:rowOff>38100</xdr:rowOff>
    </xdr:from>
    <xdr:to>
      <xdr:col>0</xdr:col>
      <xdr:colOff>871662</xdr:colOff>
      <xdr:row>42</xdr:row>
      <xdr:rowOff>307200</xdr:rowOff>
    </xdr:to>
    <xdr:pic>
      <xdr:nvPicPr>
        <xdr:cNvPr id="16" name="15 Imagen" descr="ALBA 30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100" y="11096625"/>
          <a:ext cx="83356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43</xdr:row>
      <xdr:rowOff>47625</xdr:rowOff>
    </xdr:from>
    <xdr:to>
      <xdr:col>0</xdr:col>
      <xdr:colOff>908823</xdr:colOff>
      <xdr:row>44</xdr:row>
      <xdr:rowOff>316725</xdr:rowOff>
    </xdr:to>
    <xdr:pic>
      <xdr:nvPicPr>
        <xdr:cNvPr id="17" name="16 Imagen" descr="SIGMA 30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6" y="11791950"/>
          <a:ext cx="88024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</xdr:row>
      <xdr:rowOff>38100</xdr:rowOff>
    </xdr:from>
    <xdr:to>
      <xdr:col>0</xdr:col>
      <xdr:colOff>918548</xdr:colOff>
      <xdr:row>46</xdr:row>
      <xdr:rowOff>307200</xdr:rowOff>
    </xdr:to>
    <xdr:pic>
      <xdr:nvPicPr>
        <xdr:cNvPr id="18" name="17 Imagen" descr="DELTA 30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12468225"/>
          <a:ext cx="90902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47</xdr:row>
      <xdr:rowOff>9525</xdr:rowOff>
    </xdr:from>
    <xdr:to>
      <xdr:col>0</xdr:col>
      <xdr:colOff>800100</xdr:colOff>
      <xdr:row>48</xdr:row>
      <xdr:rowOff>314991</xdr:rowOff>
    </xdr:to>
    <xdr:pic>
      <xdr:nvPicPr>
        <xdr:cNvPr id="19" name="18 Imagen" descr="MILAN-N 3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1" y="13125450"/>
          <a:ext cx="704849" cy="64836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49</xdr:row>
      <xdr:rowOff>19049</xdr:rowOff>
    </xdr:from>
    <xdr:to>
      <xdr:col>0</xdr:col>
      <xdr:colOff>781050</xdr:colOff>
      <xdr:row>50</xdr:row>
      <xdr:rowOff>330106</xdr:rowOff>
    </xdr:to>
    <xdr:pic>
      <xdr:nvPicPr>
        <xdr:cNvPr id="20" name="19 Imagen" descr="VERONA-N 3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300" y="13820774"/>
          <a:ext cx="666750" cy="65395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51</xdr:row>
      <xdr:rowOff>38100</xdr:rowOff>
    </xdr:from>
    <xdr:to>
      <xdr:col>0</xdr:col>
      <xdr:colOff>913203</xdr:colOff>
      <xdr:row>52</xdr:row>
      <xdr:rowOff>307200</xdr:rowOff>
    </xdr:to>
    <xdr:pic>
      <xdr:nvPicPr>
        <xdr:cNvPr id="21" name="20 Imagen" descr="VENECIA-N 3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676" y="14525625"/>
          <a:ext cx="84652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28575</xdr:rowOff>
    </xdr:from>
    <xdr:to>
      <xdr:col>0</xdr:col>
      <xdr:colOff>886993</xdr:colOff>
      <xdr:row>30</xdr:row>
      <xdr:rowOff>297675</xdr:rowOff>
    </xdr:to>
    <xdr:pic>
      <xdr:nvPicPr>
        <xdr:cNvPr id="22" name="21 Imagen" descr="CABA-A 30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" y="7772400"/>
          <a:ext cx="83936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32</xdr:row>
      <xdr:rowOff>28575</xdr:rowOff>
    </xdr:from>
    <xdr:to>
      <xdr:col>0</xdr:col>
      <xdr:colOff>723900</xdr:colOff>
      <xdr:row>32</xdr:row>
      <xdr:rowOff>514024</xdr:rowOff>
    </xdr:to>
    <xdr:pic>
      <xdr:nvPicPr>
        <xdr:cNvPr id="23" name="22 Imagen" descr="FLORENCIA-B 30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3825" y="8867775"/>
          <a:ext cx="600075" cy="4854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161925</xdr:rowOff>
    </xdr:from>
    <xdr:to>
      <xdr:col>2</xdr:col>
      <xdr:colOff>58173</xdr:colOff>
      <xdr:row>2</xdr:row>
      <xdr:rowOff>38101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61925"/>
          <a:ext cx="820173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4</xdr:row>
      <xdr:rowOff>38100</xdr:rowOff>
    </xdr:from>
    <xdr:to>
      <xdr:col>0</xdr:col>
      <xdr:colOff>745295</xdr:colOff>
      <xdr:row>5</xdr:row>
      <xdr:rowOff>307200</xdr:rowOff>
    </xdr:to>
    <xdr:pic>
      <xdr:nvPicPr>
        <xdr:cNvPr id="3" name="2 Imagen" descr="CRISBA 3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6" y="1457325"/>
          <a:ext cx="62146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</xdr:row>
      <xdr:rowOff>38100</xdr:rowOff>
    </xdr:from>
    <xdr:to>
      <xdr:col>0</xdr:col>
      <xdr:colOff>900863</xdr:colOff>
      <xdr:row>7</xdr:row>
      <xdr:rowOff>307200</xdr:rowOff>
    </xdr:to>
    <xdr:pic>
      <xdr:nvPicPr>
        <xdr:cNvPr id="4" name="3 Imagen" descr="JOIBA 3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6" y="2143125"/>
          <a:ext cx="85323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</xdr:row>
      <xdr:rowOff>28575</xdr:rowOff>
    </xdr:from>
    <xdr:to>
      <xdr:col>0</xdr:col>
      <xdr:colOff>813398</xdr:colOff>
      <xdr:row>9</xdr:row>
      <xdr:rowOff>297675</xdr:rowOff>
    </xdr:to>
    <xdr:pic>
      <xdr:nvPicPr>
        <xdr:cNvPr id="5" name="4 Imagen" descr="JORBA 3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1" y="2819400"/>
          <a:ext cx="62289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38100</xdr:rowOff>
    </xdr:from>
    <xdr:to>
      <xdr:col>0</xdr:col>
      <xdr:colOff>890712</xdr:colOff>
      <xdr:row>12</xdr:row>
      <xdr:rowOff>192900</xdr:rowOff>
    </xdr:to>
    <xdr:pic>
      <xdr:nvPicPr>
        <xdr:cNvPr id="6" name="5 Imagen" descr="ALBA 3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150" y="3514725"/>
          <a:ext cx="83356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13</xdr:row>
      <xdr:rowOff>38100</xdr:rowOff>
    </xdr:from>
    <xdr:to>
      <xdr:col>0</xdr:col>
      <xdr:colOff>802320</xdr:colOff>
      <xdr:row>14</xdr:row>
      <xdr:rowOff>307200</xdr:rowOff>
    </xdr:to>
    <xdr:pic>
      <xdr:nvPicPr>
        <xdr:cNvPr id="7" name="6 Imagen" descr="LUISBA 3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1" y="4200525"/>
          <a:ext cx="63086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15</xdr:row>
      <xdr:rowOff>47625</xdr:rowOff>
    </xdr:from>
    <xdr:to>
      <xdr:col>0</xdr:col>
      <xdr:colOff>789408</xdr:colOff>
      <xdr:row>16</xdr:row>
      <xdr:rowOff>316725</xdr:rowOff>
    </xdr:to>
    <xdr:pic>
      <xdr:nvPicPr>
        <xdr:cNvPr id="8" name="7 Imagen" descr="JUANBA 3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3350" y="4895850"/>
          <a:ext cx="65605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17</xdr:row>
      <xdr:rowOff>38100</xdr:rowOff>
    </xdr:from>
    <xdr:to>
      <xdr:col>0</xdr:col>
      <xdr:colOff>831654</xdr:colOff>
      <xdr:row>18</xdr:row>
      <xdr:rowOff>307200</xdr:rowOff>
    </xdr:to>
    <xdr:pic>
      <xdr:nvPicPr>
        <xdr:cNvPr id="9" name="8 Imagen" descr="SERBA 3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351" y="5572125"/>
          <a:ext cx="69830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</xdr:row>
      <xdr:rowOff>28575</xdr:rowOff>
    </xdr:from>
    <xdr:to>
      <xdr:col>0</xdr:col>
      <xdr:colOff>953260</xdr:colOff>
      <xdr:row>23</xdr:row>
      <xdr:rowOff>297675</xdr:rowOff>
    </xdr:to>
    <xdr:pic>
      <xdr:nvPicPr>
        <xdr:cNvPr id="10" name="9 Imagen" descr="JABA 3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101" y="6819900"/>
          <a:ext cx="9151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</xdr:row>
      <xdr:rowOff>9525</xdr:rowOff>
    </xdr:from>
    <xdr:to>
      <xdr:col>0</xdr:col>
      <xdr:colOff>719292</xdr:colOff>
      <xdr:row>21</xdr:row>
      <xdr:rowOff>278625</xdr:rowOff>
    </xdr:to>
    <xdr:pic>
      <xdr:nvPicPr>
        <xdr:cNvPr id="11" name="10 Imagen" descr="AGUBA 3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2400" y="6419850"/>
          <a:ext cx="566892" cy="61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180975</xdr:rowOff>
    </xdr:from>
    <xdr:to>
      <xdr:col>1</xdr:col>
      <xdr:colOff>820173</xdr:colOff>
      <xdr:row>2</xdr:row>
      <xdr:rowOff>57151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80975"/>
          <a:ext cx="820173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4</xdr:row>
      <xdr:rowOff>28574</xdr:rowOff>
    </xdr:from>
    <xdr:to>
      <xdr:col>0</xdr:col>
      <xdr:colOff>833983</xdr:colOff>
      <xdr:row>5</xdr:row>
      <xdr:rowOff>323849</xdr:rowOff>
    </xdr:to>
    <xdr:pic>
      <xdr:nvPicPr>
        <xdr:cNvPr id="3" name="2 Imagen" descr="ELARA 3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1447799"/>
          <a:ext cx="624432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</xdr:row>
      <xdr:rowOff>38100</xdr:rowOff>
    </xdr:from>
    <xdr:to>
      <xdr:col>0</xdr:col>
      <xdr:colOff>844854</xdr:colOff>
      <xdr:row>8</xdr:row>
      <xdr:rowOff>192900</xdr:rowOff>
    </xdr:to>
    <xdr:pic>
      <xdr:nvPicPr>
        <xdr:cNvPr id="4" name="3 Imagen" descr="CARME 3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2143125"/>
          <a:ext cx="63530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19050</xdr:rowOff>
    </xdr:from>
    <xdr:to>
      <xdr:col>0</xdr:col>
      <xdr:colOff>862160</xdr:colOff>
      <xdr:row>10</xdr:row>
      <xdr:rowOff>324150</xdr:rowOff>
    </xdr:to>
    <xdr:pic>
      <xdr:nvPicPr>
        <xdr:cNvPr id="5" name="4 Imagen" descr="ASTREA 3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2809875"/>
          <a:ext cx="75738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11</xdr:row>
      <xdr:rowOff>19050</xdr:rowOff>
    </xdr:from>
    <xdr:to>
      <xdr:col>0</xdr:col>
      <xdr:colOff>775305</xdr:colOff>
      <xdr:row>12</xdr:row>
      <xdr:rowOff>324150</xdr:rowOff>
    </xdr:to>
    <xdr:pic>
      <xdr:nvPicPr>
        <xdr:cNvPr id="6" name="5 Imagen" descr="VESTA 3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0026" y="3495675"/>
          <a:ext cx="57527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13</xdr:row>
      <xdr:rowOff>19050</xdr:rowOff>
    </xdr:from>
    <xdr:to>
      <xdr:col>0</xdr:col>
      <xdr:colOff>836885</xdr:colOff>
      <xdr:row>14</xdr:row>
      <xdr:rowOff>324150</xdr:rowOff>
    </xdr:to>
    <xdr:pic>
      <xdr:nvPicPr>
        <xdr:cNvPr id="7" name="6 Imagen" descr="CARONTE 3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0026" y="4181475"/>
          <a:ext cx="63685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9525</xdr:rowOff>
    </xdr:from>
    <xdr:to>
      <xdr:col>0</xdr:col>
      <xdr:colOff>841044</xdr:colOff>
      <xdr:row>16</xdr:row>
      <xdr:rowOff>314625</xdr:rowOff>
    </xdr:to>
    <xdr:pic>
      <xdr:nvPicPr>
        <xdr:cNvPr id="8" name="7 Imagen" descr="CARONTE-R 3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" y="4857750"/>
          <a:ext cx="72674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17</xdr:row>
      <xdr:rowOff>19050</xdr:rowOff>
    </xdr:from>
    <xdr:to>
      <xdr:col>0</xdr:col>
      <xdr:colOff>811148</xdr:colOff>
      <xdr:row>18</xdr:row>
      <xdr:rowOff>324150</xdr:rowOff>
    </xdr:to>
    <xdr:pic>
      <xdr:nvPicPr>
        <xdr:cNvPr id="9" name="8 Imagen" descr="QUIRON 3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1451" y="5553075"/>
          <a:ext cx="63969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21</xdr:row>
      <xdr:rowOff>19050</xdr:rowOff>
    </xdr:from>
    <xdr:to>
      <xdr:col>0</xdr:col>
      <xdr:colOff>792489</xdr:colOff>
      <xdr:row>22</xdr:row>
      <xdr:rowOff>324150</xdr:rowOff>
    </xdr:to>
    <xdr:pic>
      <xdr:nvPicPr>
        <xdr:cNvPr id="10" name="9 Imagen" descr="CERES-B 3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1926" y="6619875"/>
          <a:ext cx="63056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23</xdr:row>
      <xdr:rowOff>19050</xdr:rowOff>
    </xdr:from>
    <xdr:to>
      <xdr:col>0</xdr:col>
      <xdr:colOff>939068</xdr:colOff>
      <xdr:row>24</xdr:row>
      <xdr:rowOff>324150</xdr:rowOff>
    </xdr:to>
    <xdr:pic>
      <xdr:nvPicPr>
        <xdr:cNvPr id="11" name="10 Imagen" descr="RIGEL 3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151" y="7305675"/>
          <a:ext cx="88191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</xdr:row>
      <xdr:rowOff>19050</xdr:rowOff>
    </xdr:from>
    <xdr:to>
      <xdr:col>0</xdr:col>
      <xdr:colOff>928654</xdr:colOff>
      <xdr:row>28</xdr:row>
      <xdr:rowOff>209850</xdr:rowOff>
    </xdr:to>
    <xdr:pic>
      <xdr:nvPicPr>
        <xdr:cNvPr id="12" name="11 Imagen" descr="SIRIO 3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0" y="7991475"/>
          <a:ext cx="85245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29</xdr:row>
      <xdr:rowOff>28575</xdr:rowOff>
    </xdr:from>
    <xdr:to>
      <xdr:col>0</xdr:col>
      <xdr:colOff>870279</xdr:colOff>
      <xdr:row>30</xdr:row>
      <xdr:rowOff>333675</xdr:rowOff>
    </xdr:to>
    <xdr:pic>
      <xdr:nvPicPr>
        <xdr:cNvPr id="13" name="12 Imagen" descr="ALTAIR 30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4775" y="8686800"/>
          <a:ext cx="76550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31</xdr:row>
      <xdr:rowOff>19050</xdr:rowOff>
    </xdr:from>
    <xdr:to>
      <xdr:col>0</xdr:col>
      <xdr:colOff>809691</xdr:colOff>
      <xdr:row>33</xdr:row>
      <xdr:rowOff>209850</xdr:rowOff>
    </xdr:to>
    <xdr:pic>
      <xdr:nvPicPr>
        <xdr:cNvPr id="14" name="13 Imagen" descr="VEGA 3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2876" y="9363075"/>
          <a:ext cx="66681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34</xdr:row>
      <xdr:rowOff>19050</xdr:rowOff>
    </xdr:from>
    <xdr:to>
      <xdr:col>0</xdr:col>
      <xdr:colOff>851239</xdr:colOff>
      <xdr:row>35</xdr:row>
      <xdr:rowOff>324150</xdr:rowOff>
    </xdr:to>
    <xdr:pic>
      <xdr:nvPicPr>
        <xdr:cNvPr id="15" name="14 Imagen" descr="OMEGA-R 30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6" y="10048875"/>
          <a:ext cx="70836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36</xdr:row>
      <xdr:rowOff>0</xdr:rowOff>
    </xdr:from>
    <xdr:to>
      <xdr:col>0</xdr:col>
      <xdr:colOff>883125</xdr:colOff>
      <xdr:row>37</xdr:row>
      <xdr:rowOff>305100</xdr:rowOff>
    </xdr:to>
    <xdr:pic>
      <xdr:nvPicPr>
        <xdr:cNvPr id="16" name="15 Imagen" descr="DENEB 30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5725" y="10734675"/>
          <a:ext cx="7974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38</xdr:row>
      <xdr:rowOff>19050</xdr:rowOff>
    </xdr:from>
    <xdr:to>
      <xdr:col>0</xdr:col>
      <xdr:colOff>894985</xdr:colOff>
      <xdr:row>38</xdr:row>
      <xdr:rowOff>667050</xdr:rowOff>
    </xdr:to>
    <xdr:pic>
      <xdr:nvPicPr>
        <xdr:cNvPr id="18" name="17 Imagen" descr="ANTARES 30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3826" y="12106275"/>
          <a:ext cx="77115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0</xdr:rowOff>
    </xdr:from>
    <xdr:to>
      <xdr:col>0</xdr:col>
      <xdr:colOff>883346</xdr:colOff>
      <xdr:row>40</xdr:row>
      <xdr:rowOff>305100</xdr:rowOff>
    </xdr:to>
    <xdr:pic>
      <xdr:nvPicPr>
        <xdr:cNvPr id="19" name="18 Imagen" descr="FOBOS 30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0" y="12792075"/>
          <a:ext cx="788096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41</xdr:row>
      <xdr:rowOff>19050</xdr:rowOff>
    </xdr:from>
    <xdr:to>
      <xdr:col>0</xdr:col>
      <xdr:colOff>895350</xdr:colOff>
      <xdr:row>41</xdr:row>
      <xdr:rowOff>667050</xdr:rowOff>
    </xdr:to>
    <xdr:pic>
      <xdr:nvPicPr>
        <xdr:cNvPr id="21" name="20 Imagen" descr="DEIMOS 3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1926" y="14163675"/>
          <a:ext cx="73342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43</xdr:row>
      <xdr:rowOff>19050</xdr:rowOff>
    </xdr:from>
    <xdr:to>
      <xdr:col>0</xdr:col>
      <xdr:colOff>833308</xdr:colOff>
      <xdr:row>43</xdr:row>
      <xdr:rowOff>667050</xdr:rowOff>
    </xdr:to>
    <xdr:pic>
      <xdr:nvPicPr>
        <xdr:cNvPr id="22" name="21 Imagen" descr="DENEB-X 3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300" y="14849475"/>
          <a:ext cx="719008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44</xdr:row>
      <xdr:rowOff>19050</xdr:rowOff>
    </xdr:from>
    <xdr:to>
      <xdr:col>0</xdr:col>
      <xdr:colOff>825076</xdr:colOff>
      <xdr:row>44</xdr:row>
      <xdr:rowOff>667050</xdr:rowOff>
    </xdr:to>
    <xdr:pic>
      <xdr:nvPicPr>
        <xdr:cNvPr id="23" name="22 Imagen" descr="ANTARES-X 3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52401" y="15535275"/>
          <a:ext cx="67267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45</xdr:row>
      <xdr:rowOff>19050</xdr:rowOff>
    </xdr:from>
    <xdr:to>
      <xdr:col>0</xdr:col>
      <xdr:colOff>914698</xdr:colOff>
      <xdr:row>47</xdr:row>
      <xdr:rowOff>209850</xdr:rowOff>
    </xdr:to>
    <xdr:pic>
      <xdr:nvPicPr>
        <xdr:cNvPr id="24" name="23 Imagen" descr="GOKYO-N 30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7151" y="16221075"/>
          <a:ext cx="85754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48</xdr:row>
      <xdr:rowOff>19050</xdr:rowOff>
    </xdr:from>
    <xdr:to>
      <xdr:col>0</xdr:col>
      <xdr:colOff>791121</xdr:colOff>
      <xdr:row>50</xdr:row>
      <xdr:rowOff>171750</xdr:rowOff>
    </xdr:to>
    <xdr:pic>
      <xdr:nvPicPr>
        <xdr:cNvPr id="25" name="24 Imagen" descr="GANDAKI-N 30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4776" y="16906875"/>
          <a:ext cx="68634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51</xdr:row>
      <xdr:rowOff>19050</xdr:rowOff>
    </xdr:from>
    <xdr:to>
      <xdr:col>0</xdr:col>
      <xdr:colOff>935848</xdr:colOff>
      <xdr:row>52</xdr:row>
      <xdr:rowOff>324150</xdr:rowOff>
    </xdr:to>
    <xdr:pic>
      <xdr:nvPicPr>
        <xdr:cNvPr id="26" name="25 Imagen" descr="VELENIA 30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1" y="17592675"/>
          <a:ext cx="84059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53</xdr:row>
      <xdr:rowOff>9525</xdr:rowOff>
    </xdr:from>
    <xdr:to>
      <xdr:col>0</xdr:col>
      <xdr:colOff>885825</xdr:colOff>
      <xdr:row>54</xdr:row>
      <xdr:rowOff>314625</xdr:rowOff>
    </xdr:to>
    <xdr:pic>
      <xdr:nvPicPr>
        <xdr:cNvPr id="27" name="26 Imagen" descr="THESALIA-X 30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71451" y="18268950"/>
          <a:ext cx="71437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55</xdr:row>
      <xdr:rowOff>19050</xdr:rowOff>
    </xdr:from>
    <xdr:to>
      <xdr:col>0</xdr:col>
      <xdr:colOff>814715</xdr:colOff>
      <xdr:row>56</xdr:row>
      <xdr:rowOff>324150</xdr:rowOff>
    </xdr:to>
    <xdr:pic>
      <xdr:nvPicPr>
        <xdr:cNvPr id="28" name="27 Imagen" descr="LADAKH-G 30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1926" y="18964275"/>
          <a:ext cx="65278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57</xdr:row>
      <xdr:rowOff>19050</xdr:rowOff>
    </xdr:from>
    <xdr:to>
      <xdr:col>0</xdr:col>
      <xdr:colOff>857615</xdr:colOff>
      <xdr:row>59</xdr:row>
      <xdr:rowOff>209850</xdr:rowOff>
    </xdr:to>
    <xdr:pic>
      <xdr:nvPicPr>
        <xdr:cNvPr id="29" name="28 Imagen" descr="LADAKH 3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0976" y="19650075"/>
          <a:ext cx="67663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60</xdr:row>
      <xdr:rowOff>19050</xdr:rowOff>
    </xdr:from>
    <xdr:to>
      <xdr:col>0</xdr:col>
      <xdr:colOff>809625</xdr:colOff>
      <xdr:row>62</xdr:row>
      <xdr:rowOff>209850</xdr:rowOff>
    </xdr:to>
    <xdr:pic>
      <xdr:nvPicPr>
        <xdr:cNvPr id="30" name="29 Imagen" descr="GARUDA-B 3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3825" y="20335875"/>
          <a:ext cx="6858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63</xdr:row>
      <xdr:rowOff>19050</xdr:rowOff>
    </xdr:from>
    <xdr:to>
      <xdr:col>0</xdr:col>
      <xdr:colOff>874905</xdr:colOff>
      <xdr:row>65</xdr:row>
      <xdr:rowOff>209850</xdr:rowOff>
    </xdr:to>
    <xdr:pic>
      <xdr:nvPicPr>
        <xdr:cNvPr id="31" name="30 Imagen" descr="GARUDA-GN 3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5726" y="21021675"/>
          <a:ext cx="78917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66</xdr:row>
      <xdr:rowOff>19050</xdr:rowOff>
    </xdr:from>
    <xdr:to>
      <xdr:col>0</xdr:col>
      <xdr:colOff>857249</xdr:colOff>
      <xdr:row>68</xdr:row>
      <xdr:rowOff>209850</xdr:rowOff>
    </xdr:to>
    <xdr:pic>
      <xdr:nvPicPr>
        <xdr:cNvPr id="32" name="31 Imagen" descr="YAKARTA-B 30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3824" y="21707475"/>
          <a:ext cx="73342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71</xdr:row>
      <xdr:rowOff>19050</xdr:rowOff>
    </xdr:from>
    <xdr:to>
      <xdr:col>0</xdr:col>
      <xdr:colOff>870415</xdr:colOff>
      <xdr:row>73</xdr:row>
      <xdr:rowOff>209850</xdr:rowOff>
    </xdr:to>
    <xdr:pic>
      <xdr:nvPicPr>
        <xdr:cNvPr id="33" name="32 Imagen" descr="YAKARTA-GN 3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3825" y="22393275"/>
          <a:ext cx="74659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74</xdr:row>
      <xdr:rowOff>9525</xdr:rowOff>
    </xdr:from>
    <xdr:to>
      <xdr:col>0</xdr:col>
      <xdr:colOff>832245</xdr:colOff>
      <xdr:row>76</xdr:row>
      <xdr:rowOff>200325</xdr:rowOff>
    </xdr:to>
    <xdr:pic>
      <xdr:nvPicPr>
        <xdr:cNvPr id="34" name="33 Imagen" descr="GALIA 30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61926" y="23069550"/>
          <a:ext cx="67031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77</xdr:row>
      <xdr:rowOff>9525</xdr:rowOff>
    </xdr:from>
    <xdr:to>
      <xdr:col>0</xdr:col>
      <xdr:colOff>842428</xdr:colOff>
      <xdr:row>79</xdr:row>
      <xdr:rowOff>200325</xdr:rowOff>
    </xdr:to>
    <xdr:pic>
      <xdr:nvPicPr>
        <xdr:cNvPr id="35" name="34 Imagen" descr="ELIAN-G 30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4301" y="23755350"/>
          <a:ext cx="72812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80</xdr:row>
      <xdr:rowOff>19050</xdr:rowOff>
    </xdr:from>
    <xdr:to>
      <xdr:col>0</xdr:col>
      <xdr:colOff>847725</xdr:colOff>
      <xdr:row>82</xdr:row>
      <xdr:rowOff>209850</xdr:rowOff>
    </xdr:to>
    <xdr:pic>
      <xdr:nvPicPr>
        <xdr:cNvPr id="36" name="35 Imagen" descr="ELIAN-B 30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3351" y="24450675"/>
          <a:ext cx="71437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83</xdr:row>
      <xdr:rowOff>19050</xdr:rowOff>
    </xdr:from>
    <xdr:to>
      <xdr:col>0</xdr:col>
      <xdr:colOff>938746</xdr:colOff>
      <xdr:row>84</xdr:row>
      <xdr:rowOff>324150</xdr:rowOff>
    </xdr:to>
    <xdr:pic>
      <xdr:nvPicPr>
        <xdr:cNvPr id="37" name="36 Imagen" descr="ZETA-R 3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4301" y="25136475"/>
          <a:ext cx="82444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86</xdr:row>
      <xdr:rowOff>19050</xdr:rowOff>
    </xdr:from>
    <xdr:to>
      <xdr:col>0</xdr:col>
      <xdr:colOff>814714</xdr:colOff>
      <xdr:row>86</xdr:row>
      <xdr:rowOff>667050</xdr:rowOff>
    </xdr:to>
    <xdr:pic>
      <xdr:nvPicPr>
        <xdr:cNvPr id="38" name="37 Imagen" descr="THEBE-R 30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61925" y="26012775"/>
          <a:ext cx="65278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87</xdr:row>
      <xdr:rowOff>19050</xdr:rowOff>
    </xdr:from>
    <xdr:to>
      <xdr:col>0</xdr:col>
      <xdr:colOff>912639</xdr:colOff>
      <xdr:row>88</xdr:row>
      <xdr:rowOff>324150</xdr:rowOff>
    </xdr:to>
    <xdr:pic>
      <xdr:nvPicPr>
        <xdr:cNvPr id="39" name="38 Imagen" descr="THEBE 30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4776" y="26698575"/>
          <a:ext cx="80786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89</xdr:row>
      <xdr:rowOff>19050</xdr:rowOff>
    </xdr:from>
    <xdr:to>
      <xdr:col>0</xdr:col>
      <xdr:colOff>903480</xdr:colOff>
      <xdr:row>89</xdr:row>
      <xdr:rowOff>667050</xdr:rowOff>
    </xdr:to>
    <xdr:pic>
      <xdr:nvPicPr>
        <xdr:cNvPr id="40" name="39 Imagen" descr="GARUDA-GN 3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4301" y="27384375"/>
          <a:ext cx="78917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91</xdr:row>
      <xdr:rowOff>9525</xdr:rowOff>
    </xdr:from>
    <xdr:to>
      <xdr:col>0</xdr:col>
      <xdr:colOff>870415</xdr:colOff>
      <xdr:row>91</xdr:row>
      <xdr:rowOff>657525</xdr:rowOff>
    </xdr:to>
    <xdr:pic>
      <xdr:nvPicPr>
        <xdr:cNvPr id="41" name="40 Imagen" descr="YAKARTA-GN 3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3825" y="28060650"/>
          <a:ext cx="74659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96</xdr:row>
      <xdr:rowOff>19050</xdr:rowOff>
    </xdr:from>
    <xdr:to>
      <xdr:col>0</xdr:col>
      <xdr:colOff>818005</xdr:colOff>
      <xdr:row>96</xdr:row>
      <xdr:rowOff>667050</xdr:rowOff>
    </xdr:to>
    <xdr:pic>
      <xdr:nvPicPr>
        <xdr:cNvPr id="42" name="41 Imagen" descr="GOKYO-X 30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0976" y="29517975"/>
          <a:ext cx="63702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97</xdr:row>
      <xdr:rowOff>19050</xdr:rowOff>
    </xdr:from>
    <xdr:to>
      <xdr:col>0</xdr:col>
      <xdr:colOff>798308</xdr:colOff>
      <xdr:row>97</xdr:row>
      <xdr:rowOff>667050</xdr:rowOff>
    </xdr:to>
    <xdr:pic>
      <xdr:nvPicPr>
        <xdr:cNvPr id="43" name="42 Imagen" descr="GANDAKI-X 3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9550" y="30203775"/>
          <a:ext cx="588758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98</xdr:row>
      <xdr:rowOff>19050</xdr:rowOff>
    </xdr:from>
    <xdr:to>
      <xdr:col>0</xdr:col>
      <xdr:colOff>839695</xdr:colOff>
      <xdr:row>98</xdr:row>
      <xdr:rowOff>667050</xdr:rowOff>
    </xdr:to>
    <xdr:pic>
      <xdr:nvPicPr>
        <xdr:cNvPr id="44" name="43 Imagen" descr="VELENIA-X 30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3825" y="30889575"/>
          <a:ext cx="71587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99</xdr:row>
      <xdr:rowOff>19050</xdr:rowOff>
    </xdr:from>
    <xdr:to>
      <xdr:col>0</xdr:col>
      <xdr:colOff>809625</xdr:colOff>
      <xdr:row>99</xdr:row>
      <xdr:rowOff>667050</xdr:rowOff>
    </xdr:to>
    <xdr:pic>
      <xdr:nvPicPr>
        <xdr:cNvPr id="45" name="44 Imagen" descr="THESALIA-X 30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3826" y="31575375"/>
          <a:ext cx="68579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100</xdr:row>
      <xdr:rowOff>19050</xdr:rowOff>
    </xdr:from>
    <xdr:to>
      <xdr:col>0</xdr:col>
      <xdr:colOff>914400</xdr:colOff>
      <xdr:row>100</xdr:row>
      <xdr:rowOff>667050</xdr:rowOff>
    </xdr:to>
    <xdr:pic>
      <xdr:nvPicPr>
        <xdr:cNvPr id="46" name="45 Imagen" descr="LADAKH-X 3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3826" y="32261175"/>
          <a:ext cx="79057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101</xdr:row>
      <xdr:rowOff>9525</xdr:rowOff>
    </xdr:from>
    <xdr:to>
      <xdr:col>0</xdr:col>
      <xdr:colOff>847861</xdr:colOff>
      <xdr:row>101</xdr:row>
      <xdr:rowOff>657525</xdr:rowOff>
    </xdr:to>
    <xdr:pic>
      <xdr:nvPicPr>
        <xdr:cNvPr id="47" name="46 Imagen" descr="GARUDA-X 30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1926" y="32937450"/>
          <a:ext cx="68593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102</xdr:row>
      <xdr:rowOff>19050</xdr:rowOff>
    </xdr:from>
    <xdr:to>
      <xdr:col>0</xdr:col>
      <xdr:colOff>981075</xdr:colOff>
      <xdr:row>102</xdr:row>
      <xdr:rowOff>628730</xdr:rowOff>
    </xdr:to>
    <xdr:pic>
      <xdr:nvPicPr>
        <xdr:cNvPr id="48" name="47 Imagen" descr="YAKARTA-X 30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9050" y="33632775"/>
          <a:ext cx="962025" cy="60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103</xdr:row>
      <xdr:rowOff>9525</xdr:rowOff>
    </xdr:from>
    <xdr:to>
      <xdr:col>0</xdr:col>
      <xdr:colOff>865713</xdr:colOff>
      <xdr:row>103</xdr:row>
      <xdr:rowOff>657525</xdr:rowOff>
    </xdr:to>
    <xdr:pic>
      <xdr:nvPicPr>
        <xdr:cNvPr id="49" name="48 Imagen" descr="ELIAN-X 30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4775" y="34309050"/>
          <a:ext cx="760938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92</xdr:row>
      <xdr:rowOff>28575</xdr:rowOff>
    </xdr:from>
    <xdr:to>
      <xdr:col>0</xdr:col>
      <xdr:colOff>763289</xdr:colOff>
      <xdr:row>92</xdr:row>
      <xdr:rowOff>640575</xdr:rowOff>
    </xdr:to>
    <xdr:pic>
      <xdr:nvPicPr>
        <xdr:cNvPr id="50" name="49 Imagen" descr="ATLAS 30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38125" y="29117925"/>
          <a:ext cx="52516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93</xdr:row>
      <xdr:rowOff>9525</xdr:rowOff>
    </xdr:from>
    <xdr:to>
      <xdr:col>0</xdr:col>
      <xdr:colOff>889148</xdr:colOff>
      <xdr:row>93</xdr:row>
      <xdr:rowOff>621525</xdr:rowOff>
    </xdr:to>
    <xdr:pic>
      <xdr:nvPicPr>
        <xdr:cNvPr id="52" name="51 Imagen" descr="VELENIA 30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0" y="29784675"/>
          <a:ext cx="793898" cy="612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94</xdr:row>
      <xdr:rowOff>9525</xdr:rowOff>
    </xdr:from>
    <xdr:to>
      <xdr:col>0</xdr:col>
      <xdr:colOff>786344</xdr:colOff>
      <xdr:row>94</xdr:row>
      <xdr:rowOff>621525</xdr:rowOff>
    </xdr:to>
    <xdr:pic>
      <xdr:nvPicPr>
        <xdr:cNvPr id="3073" name="Picture 1" descr="TAURUS%2030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3825" y="30470475"/>
          <a:ext cx="662519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</xdr:col>
      <xdr:colOff>58173</xdr:colOff>
      <xdr:row>3</xdr:row>
      <xdr:rowOff>190501</xdr:rowOff>
    </xdr:to>
    <xdr:pic>
      <xdr:nvPicPr>
        <xdr:cNvPr id="2" name="1 Imagen" descr="LOGO TRUEN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2400"/>
          <a:ext cx="820173" cy="685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W20"/>
  <sheetViews>
    <sheetView tabSelected="1" workbookViewId="0">
      <selection activeCell="U6" sqref="U6"/>
    </sheetView>
  </sheetViews>
  <sheetFormatPr defaultColWidth="11.42578125" defaultRowHeight="15" x14ac:dyDescent="0.25"/>
  <cols>
    <col min="3" max="15" width="6" customWidth="1"/>
  </cols>
  <sheetData>
    <row r="2" spans="1:23" ht="42" customHeight="1" x14ac:dyDescent="0.25">
      <c r="A2" s="45" t="s">
        <v>279</v>
      </c>
      <c r="B2" s="45"/>
      <c r="C2" s="45"/>
      <c r="D2" s="45"/>
      <c r="E2" s="45"/>
      <c r="F2" s="45"/>
      <c r="G2" s="45"/>
      <c r="H2" s="45"/>
    </row>
    <row r="3" spans="1:23" ht="15.75" thickBot="1" x14ac:dyDescent="0.3"/>
    <row r="4" spans="1:23" ht="32.25" thickBot="1" x14ac:dyDescent="0.3">
      <c r="A4" s="12" t="s">
        <v>0</v>
      </c>
      <c r="B4" s="13" t="s">
        <v>280</v>
      </c>
      <c r="C4" s="14">
        <v>36</v>
      </c>
      <c r="D4" s="13">
        <v>37</v>
      </c>
      <c r="E4" s="14">
        <v>38</v>
      </c>
      <c r="F4" s="13">
        <v>39</v>
      </c>
      <c r="G4" s="14">
        <v>40</v>
      </c>
      <c r="H4" s="13">
        <v>41</v>
      </c>
      <c r="I4" s="14">
        <v>42</v>
      </c>
      <c r="J4" s="13">
        <v>43</v>
      </c>
      <c r="K4" s="14">
        <v>44</v>
      </c>
      <c r="L4" s="13">
        <v>45</v>
      </c>
      <c r="M4" s="14">
        <v>46</v>
      </c>
      <c r="N4" s="13">
        <v>47</v>
      </c>
      <c r="O4" s="14">
        <v>48</v>
      </c>
      <c r="P4" s="15" t="s">
        <v>1</v>
      </c>
      <c r="Q4" s="17" t="s">
        <v>286</v>
      </c>
      <c r="R4" s="17" t="s">
        <v>287</v>
      </c>
      <c r="S4" s="15" t="s">
        <v>296</v>
      </c>
      <c r="T4" s="15" t="s">
        <v>297</v>
      </c>
    </row>
    <row r="5" spans="1:23" ht="27" customHeight="1" x14ac:dyDescent="0.25">
      <c r="A5" s="48"/>
      <c r="B5" s="21" t="s">
        <v>16</v>
      </c>
      <c r="C5" s="5"/>
      <c r="D5" s="5"/>
      <c r="E5" s="5">
        <v>3</v>
      </c>
      <c r="F5" s="5">
        <v>7</v>
      </c>
      <c r="G5" s="5">
        <v>7</v>
      </c>
      <c r="H5" s="5">
        <v>2</v>
      </c>
      <c r="I5" s="5">
        <v>3</v>
      </c>
      <c r="J5" s="5"/>
      <c r="K5" s="5"/>
      <c r="L5" s="5"/>
      <c r="M5" s="5"/>
      <c r="N5" s="5"/>
      <c r="O5" s="5"/>
      <c r="P5" s="5">
        <f>SUM(C5:O5)</f>
        <v>22</v>
      </c>
      <c r="Q5" s="29">
        <v>29.2</v>
      </c>
      <c r="R5" s="29">
        <f t="shared" ref="R5:R19" si="0">P5*Q5</f>
        <v>642.4</v>
      </c>
      <c r="S5" s="35">
        <f>Q5*0.8</f>
        <v>23.36</v>
      </c>
      <c r="T5" s="35">
        <f t="shared" ref="T5:T19" si="1">S5*P5</f>
        <v>513.91999999999996</v>
      </c>
      <c r="U5" s="34"/>
      <c r="V5" s="34"/>
      <c r="W5" s="34"/>
    </row>
    <row r="6" spans="1:23" ht="27" customHeight="1" x14ac:dyDescent="0.25">
      <c r="A6" s="47"/>
      <c r="B6" s="20" t="s">
        <v>2</v>
      </c>
      <c r="C6" s="3"/>
      <c r="D6" s="3"/>
      <c r="E6" s="3"/>
      <c r="F6" s="3">
        <v>7</v>
      </c>
      <c r="G6" s="3">
        <v>5</v>
      </c>
      <c r="H6" s="3">
        <v>4</v>
      </c>
      <c r="I6" s="3">
        <v>2</v>
      </c>
      <c r="J6" s="3">
        <v>2</v>
      </c>
      <c r="K6" s="3"/>
      <c r="L6" s="3"/>
      <c r="M6" s="3"/>
      <c r="N6" s="3"/>
      <c r="O6" s="3"/>
      <c r="P6" s="3">
        <f t="shared" ref="P6:P19" si="2">SUM(C6:O6)</f>
        <v>20</v>
      </c>
      <c r="Q6" s="29">
        <v>31.5</v>
      </c>
      <c r="R6" s="29">
        <f t="shared" si="0"/>
        <v>630</v>
      </c>
      <c r="S6" s="36">
        <f t="shared" ref="S6:S19" si="3">Q6*0.8</f>
        <v>25.200000000000003</v>
      </c>
      <c r="T6" s="36">
        <f t="shared" si="1"/>
        <v>504.00000000000006</v>
      </c>
    </row>
    <row r="7" spans="1:23" ht="27" customHeight="1" x14ac:dyDescent="0.25">
      <c r="A7" s="46"/>
      <c r="B7" s="20" t="s">
        <v>3</v>
      </c>
      <c r="C7" s="3"/>
      <c r="D7" s="3"/>
      <c r="E7" s="3">
        <v>2</v>
      </c>
      <c r="F7" s="3"/>
      <c r="G7" s="3"/>
      <c r="H7" s="3">
        <v>3</v>
      </c>
      <c r="I7" s="3"/>
      <c r="J7" s="3"/>
      <c r="K7" s="3">
        <v>2</v>
      </c>
      <c r="L7" s="3">
        <v>1</v>
      </c>
      <c r="M7" s="3">
        <v>1</v>
      </c>
      <c r="N7" s="3"/>
      <c r="O7" s="3"/>
      <c r="P7" s="3">
        <f t="shared" si="2"/>
        <v>9</v>
      </c>
      <c r="Q7" s="29">
        <v>32.1</v>
      </c>
      <c r="R7" s="29">
        <f t="shared" si="0"/>
        <v>288.90000000000003</v>
      </c>
      <c r="S7" s="36">
        <f t="shared" si="3"/>
        <v>25.680000000000003</v>
      </c>
      <c r="T7" s="36">
        <f t="shared" si="1"/>
        <v>231.12000000000003</v>
      </c>
    </row>
    <row r="8" spans="1:23" ht="27" customHeight="1" x14ac:dyDescent="0.25">
      <c r="A8" s="47"/>
      <c r="B8" s="20" t="s">
        <v>4</v>
      </c>
      <c r="C8" s="3"/>
      <c r="D8" s="3"/>
      <c r="E8" s="3"/>
      <c r="F8" s="3">
        <v>1</v>
      </c>
      <c r="G8" s="3"/>
      <c r="H8" s="3"/>
      <c r="I8" s="3"/>
      <c r="J8" s="3">
        <v>1</v>
      </c>
      <c r="K8" s="3"/>
      <c r="L8" s="3">
        <v>1</v>
      </c>
      <c r="M8" s="3">
        <v>1</v>
      </c>
      <c r="N8" s="3"/>
      <c r="O8" s="3"/>
      <c r="P8" s="3">
        <f t="shared" si="2"/>
        <v>4</v>
      </c>
      <c r="Q8" s="29">
        <v>33.700000000000003</v>
      </c>
      <c r="R8" s="29">
        <f t="shared" si="0"/>
        <v>134.80000000000001</v>
      </c>
      <c r="S8" s="36">
        <f t="shared" si="3"/>
        <v>26.960000000000004</v>
      </c>
      <c r="T8" s="36">
        <f t="shared" si="1"/>
        <v>107.84000000000002</v>
      </c>
    </row>
    <row r="9" spans="1:23" ht="27" customHeight="1" x14ac:dyDescent="0.25">
      <c r="A9" s="46"/>
      <c r="B9" s="20" t="s">
        <v>5</v>
      </c>
      <c r="C9" s="3"/>
      <c r="D9" s="3"/>
      <c r="E9" s="3"/>
      <c r="F9" s="3">
        <v>1</v>
      </c>
      <c r="G9" s="3">
        <v>1</v>
      </c>
      <c r="H9" s="3"/>
      <c r="I9" s="3"/>
      <c r="J9" s="3">
        <v>3</v>
      </c>
      <c r="K9" s="3"/>
      <c r="L9" s="3">
        <v>1</v>
      </c>
      <c r="M9" s="3">
        <v>6</v>
      </c>
      <c r="N9" s="3"/>
      <c r="O9" s="3"/>
      <c r="P9" s="3">
        <f t="shared" si="2"/>
        <v>12</v>
      </c>
      <c r="Q9" s="29">
        <v>30</v>
      </c>
      <c r="R9" s="29">
        <f t="shared" si="0"/>
        <v>360</v>
      </c>
      <c r="S9" s="36">
        <f t="shared" si="3"/>
        <v>24</v>
      </c>
      <c r="T9" s="36">
        <f t="shared" si="1"/>
        <v>288</v>
      </c>
    </row>
    <row r="10" spans="1:23" ht="27" customHeight="1" x14ac:dyDescent="0.25">
      <c r="A10" s="47"/>
      <c r="B10" s="20" t="s">
        <v>6</v>
      </c>
      <c r="C10" s="3"/>
      <c r="D10" s="3"/>
      <c r="E10" s="3"/>
      <c r="F10" s="3">
        <v>16</v>
      </c>
      <c r="G10" s="3">
        <v>10</v>
      </c>
      <c r="H10" s="3"/>
      <c r="I10" s="3"/>
      <c r="J10" s="3">
        <v>3</v>
      </c>
      <c r="K10" s="3">
        <v>1</v>
      </c>
      <c r="L10" s="3">
        <v>1</v>
      </c>
      <c r="M10" s="3">
        <v>5</v>
      </c>
      <c r="N10" s="3"/>
      <c r="O10" s="3"/>
      <c r="P10" s="3">
        <f t="shared" si="2"/>
        <v>36</v>
      </c>
      <c r="Q10" s="29">
        <v>31.6</v>
      </c>
      <c r="R10" s="29">
        <f t="shared" si="0"/>
        <v>1137.6000000000001</v>
      </c>
      <c r="S10" s="36">
        <f t="shared" si="3"/>
        <v>25.28</v>
      </c>
      <c r="T10" s="36">
        <f t="shared" si="1"/>
        <v>910.08</v>
      </c>
    </row>
    <row r="11" spans="1:23" ht="27" customHeight="1" x14ac:dyDescent="0.25">
      <c r="A11" s="46"/>
      <c r="B11" s="20" t="s">
        <v>7</v>
      </c>
      <c r="C11" s="3">
        <v>2</v>
      </c>
      <c r="D11" s="3">
        <v>1</v>
      </c>
      <c r="E11" s="3">
        <v>2</v>
      </c>
      <c r="F11" s="3">
        <v>11</v>
      </c>
      <c r="G11" s="3">
        <v>6</v>
      </c>
      <c r="H11" s="3">
        <v>11</v>
      </c>
      <c r="I11" s="3">
        <v>6</v>
      </c>
      <c r="J11" s="3">
        <v>15</v>
      </c>
      <c r="K11" s="3">
        <v>21</v>
      </c>
      <c r="L11" s="3">
        <v>14</v>
      </c>
      <c r="M11" s="3">
        <v>6</v>
      </c>
      <c r="N11" s="3"/>
      <c r="O11" s="3"/>
      <c r="P11" s="3">
        <f t="shared" si="2"/>
        <v>95</v>
      </c>
      <c r="Q11" s="29">
        <v>33.799999999999997</v>
      </c>
      <c r="R11" s="29">
        <f t="shared" si="0"/>
        <v>3210.9999999999995</v>
      </c>
      <c r="S11" s="36">
        <f t="shared" si="3"/>
        <v>27.04</v>
      </c>
      <c r="T11" s="36">
        <f t="shared" si="1"/>
        <v>2568.7999999999997</v>
      </c>
    </row>
    <row r="12" spans="1:23" ht="27" customHeight="1" x14ac:dyDescent="0.25">
      <c r="A12" s="47"/>
      <c r="B12" s="20" t="s">
        <v>8</v>
      </c>
      <c r="C12" s="3"/>
      <c r="D12" s="3"/>
      <c r="E12" s="3"/>
      <c r="F12" s="3">
        <v>1</v>
      </c>
      <c r="G12" s="3"/>
      <c r="H12" s="3"/>
      <c r="I12" s="3"/>
      <c r="J12" s="3"/>
      <c r="K12" s="3">
        <v>1</v>
      </c>
      <c r="L12" s="3">
        <v>1</v>
      </c>
      <c r="M12" s="3">
        <v>1</v>
      </c>
      <c r="N12" s="3"/>
      <c r="O12" s="3"/>
      <c r="P12" s="3">
        <f t="shared" si="2"/>
        <v>4</v>
      </c>
      <c r="Q12" s="29">
        <v>35.4</v>
      </c>
      <c r="R12" s="29">
        <f t="shared" si="0"/>
        <v>141.6</v>
      </c>
      <c r="S12" s="36">
        <f t="shared" si="3"/>
        <v>28.32</v>
      </c>
      <c r="T12" s="36">
        <f t="shared" si="1"/>
        <v>113.28</v>
      </c>
    </row>
    <row r="13" spans="1:23" ht="27" customHeight="1" x14ac:dyDescent="0.25">
      <c r="A13" s="46"/>
      <c r="B13" s="20" t="s">
        <v>9</v>
      </c>
      <c r="C13" s="3"/>
      <c r="D13" s="3">
        <v>2</v>
      </c>
      <c r="E13" s="3"/>
      <c r="F13" s="3"/>
      <c r="G13" s="3">
        <v>5</v>
      </c>
      <c r="H13" s="3">
        <v>1</v>
      </c>
      <c r="I13" s="3">
        <v>2</v>
      </c>
      <c r="J13" s="3">
        <v>1</v>
      </c>
      <c r="K13" s="3">
        <v>1</v>
      </c>
      <c r="L13" s="3">
        <v>3</v>
      </c>
      <c r="M13" s="3"/>
      <c r="N13" s="3"/>
      <c r="O13" s="3"/>
      <c r="P13" s="3">
        <f t="shared" si="2"/>
        <v>15</v>
      </c>
      <c r="Q13" s="29">
        <v>38.299999999999997</v>
      </c>
      <c r="R13" s="29">
        <f t="shared" si="0"/>
        <v>574.5</v>
      </c>
      <c r="S13" s="36">
        <f t="shared" si="3"/>
        <v>30.64</v>
      </c>
      <c r="T13" s="36">
        <f t="shared" si="1"/>
        <v>459.6</v>
      </c>
    </row>
    <row r="14" spans="1:23" ht="27" customHeight="1" x14ac:dyDescent="0.25">
      <c r="A14" s="47"/>
      <c r="B14" s="20" t="s">
        <v>10</v>
      </c>
      <c r="C14" s="3"/>
      <c r="D14" s="3"/>
      <c r="E14" s="3"/>
      <c r="F14" s="3"/>
      <c r="G14" s="3">
        <v>6</v>
      </c>
      <c r="H14" s="3">
        <v>3</v>
      </c>
      <c r="I14" s="3"/>
      <c r="J14" s="3">
        <v>3</v>
      </c>
      <c r="K14" s="3">
        <v>7</v>
      </c>
      <c r="L14" s="3">
        <v>2</v>
      </c>
      <c r="M14" s="3"/>
      <c r="N14" s="3"/>
      <c r="O14" s="3"/>
      <c r="P14" s="3">
        <f t="shared" si="2"/>
        <v>21</v>
      </c>
      <c r="Q14" s="29">
        <v>39.9</v>
      </c>
      <c r="R14" s="29">
        <f t="shared" si="0"/>
        <v>837.9</v>
      </c>
      <c r="S14" s="36">
        <f t="shared" si="3"/>
        <v>31.92</v>
      </c>
      <c r="T14" s="36">
        <f t="shared" si="1"/>
        <v>670.32</v>
      </c>
    </row>
    <row r="15" spans="1:23" ht="27" customHeight="1" x14ac:dyDescent="0.25">
      <c r="A15" s="46"/>
      <c r="B15" s="20" t="s">
        <v>11</v>
      </c>
      <c r="C15" s="3"/>
      <c r="D15" s="3"/>
      <c r="E15" s="3">
        <v>12</v>
      </c>
      <c r="F15" s="3">
        <v>15</v>
      </c>
      <c r="G15" s="3">
        <v>2</v>
      </c>
      <c r="H15" s="3">
        <v>1</v>
      </c>
      <c r="I15" s="3"/>
      <c r="J15" s="3"/>
      <c r="K15" s="3">
        <v>2</v>
      </c>
      <c r="L15" s="3"/>
      <c r="M15" s="3"/>
      <c r="N15" s="3"/>
      <c r="O15" s="3"/>
      <c r="P15" s="3">
        <f t="shared" si="2"/>
        <v>32</v>
      </c>
      <c r="Q15" s="29">
        <v>37.700000000000003</v>
      </c>
      <c r="R15" s="29">
        <f t="shared" si="0"/>
        <v>1206.4000000000001</v>
      </c>
      <c r="S15" s="36">
        <f t="shared" si="3"/>
        <v>30.160000000000004</v>
      </c>
      <c r="T15" s="36">
        <f t="shared" si="1"/>
        <v>965.12000000000012</v>
      </c>
    </row>
    <row r="16" spans="1:23" ht="27" customHeight="1" x14ac:dyDescent="0.25">
      <c r="A16" s="47"/>
      <c r="B16" s="20" t="s">
        <v>12</v>
      </c>
      <c r="C16" s="3"/>
      <c r="D16" s="3"/>
      <c r="E16" s="3"/>
      <c r="F16" s="3">
        <v>2</v>
      </c>
      <c r="G16" s="3">
        <v>3</v>
      </c>
      <c r="H16" s="3"/>
      <c r="I16" s="3"/>
      <c r="J16" s="3">
        <v>3</v>
      </c>
      <c r="K16" s="3"/>
      <c r="L16" s="3">
        <v>3</v>
      </c>
      <c r="M16" s="3">
        <v>9</v>
      </c>
      <c r="N16" s="3">
        <v>2</v>
      </c>
      <c r="O16" s="3"/>
      <c r="P16" s="3">
        <f t="shared" si="2"/>
        <v>22</v>
      </c>
      <c r="Q16" s="29">
        <v>39.9</v>
      </c>
      <c r="R16" s="29">
        <f t="shared" si="0"/>
        <v>877.8</v>
      </c>
      <c r="S16" s="36">
        <f t="shared" si="3"/>
        <v>31.92</v>
      </c>
      <c r="T16" s="36">
        <f t="shared" si="1"/>
        <v>702.24</v>
      </c>
    </row>
    <row r="17" spans="1:20" ht="18" customHeight="1" x14ac:dyDescent="0.25">
      <c r="A17" s="46"/>
      <c r="B17" s="20" t="s">
        <v>13</v>
      </c>
      <c r="C17" s="3"/>
      <c r="D17" s="3"/>
      <c r="E17" s="3"/>
      <c r="F17" s="3">
        <v>32</v>
      </c>
      <c r="G17" s="3">
        <v>8</v>
      </c>
      <c r="H17" s="3">
        <v>16</v>
      </c>
      <c r="I17" s="3"/>
      <c r="J17" s="3"/>
      <c r="K17" s="3">
        <v>1</v>
      </c>
      <c r="L17" s="3">
        <v>18</v>
      </c>
      <c r="M17" s="3">
        <v>54</v>
      </c>
      <c r="N17" s="3"/>
      <c r="O17" s="3"/>
      <c r="P17" s="3">
        <f t="shared" si="2"/>
        <v>129</v>
      </c>
      <c r="Q17" s="29">
        <v>17.7</v>
      </c>
      <c r="R17" s="29">
        <f t="shared" si="0"/>
        <v>2283.2999999999997</v>
      </c>
      <c r="S17" s="36">
        <f t="shared" si="3"/>
        <v>14.16</v>
      </c>
      <c r="T17" s="36">
        <f t="shared" si="1"/>
        <v>1826.64</v>
      </c>
    </row>
    <row r="18" spans="1:20" ht="18" customHeight="1" x14ac:dyDescent="0.25">
      <c r="A18" s="49"/>
      <c r="B18" s="20" t="s">
        <v>14</v>
      </c>
      <c r="C18" s="3"/>
      <c r="D18" s="3"/>
      <c r="E18" s="3"/>
      <c r="F18" s="3">
        <v>23</v>
      </c>
      <c r="G18" s="3">
        <v>43</v>
      </c>
      <c r="H18" s="3">
        <v>71</v>
      </c>
      <c r="I18" s="3">
        <v>39</v>
      </c>
      <c r="J18" s="3">
        <v>57</v>
      </c>
      <c r="K18" s="3">
        <v>88</v>
      </c>
      <c r="L18" s="3">
        <v>65</v>
      </c>
      <c r="M18" s="3">
        <v>79</v>
      </c>
      <c r="N18" s="3"/>
      <c r="O18" s="3"/>
      <c r="P18" s="3">
        <f t="shared" si="2"/>
        <v>465</v>
      </c>
      <c r="Q18" s="29">
        <v>17</v>
      </c>
      <c r="R18" s="29">
        <f t="shared" si="0"/>
        <v>7905</v>
      </c>
      <c r="S18" s="36">
        <f t="shared" si="3"/>
        <v>13.600000000000001</v>
      </c>
      <c r="T18" s="36">
        <f t="shared" si="1"/>
        <v>6324.0000000000009</v>
      </c>
    </row>
    <row r="19" spans="1:20" ht="18" customHeight="1" thickBot="1" x14ac:dyDescent="0.3">
      <c r="A19" s="47"/>
      <c r="B19" s="20" t="s">
        <v>15</v>
      </c>
      <c r="C19" s="3"/>
      <c r="D19" s="3"/>
      <c r="E19" s="3">
        <v>1</v>
      </c>
      <c r="F19" s="3">
        <v>76</v>
      </c>
      <c r="G19" s="3">
        <v>36</v>
      </c>
      <c r="H19" s="3">
        <v>33</v>
      </c>
      <c r="I19" s="3">
        <v>5</v>
      </c>
      <c r="J19" s="3"/>
      <c r="K19" s="3">
        <v>4</v>
      </c>
      <c r="L19" s="3">
        <v>60</v>
      </c>
      <c r="M19" s="3">
        <v>26</v>
      </c>
      <c r="N19" s="6"/>
      <c r="O19" s="6"/>
      <c r="P19" s="6">
        <f t="shared" si="2"/>
        <v>241</v>
      </c>
      <c r="Q19" s="30">
        <v>19.3</v>
      </c>
      <c r="R19" s="29">
        <f t="shared" si="0"/>
        <v>4651.3</v>
      </c>
      <c r="S19" s="36">
        <f t="shared" si="3"/>
        <v>15.440000000000001</v>
      </c>
      <c r="T19" s="37">
        <f t="shared" si="1"/>
        <v>3721.0400000000004</v>
      </c>
    </row>
    <row r="20" spans="1:20" ht="16.5" thickBot="1" x14ac:dyDescent="0.3">
      <c r="N20" s="43" t="s">
        <v>18</v>
      </c>
      <c r="O20" s="44"/>
      <c r="P20" s="9">
        <f>SUM(P5:P19)</f>
        <v>1127</v>
      </c>
      <c r="Q20" s="24" t="s">
        <v>18</v>
      </c>
      <c r="R20" s="25">
        <f>SUM(R5:R19)</f>
        <v>24882.499999999996</v>
      </c>
      <c r="T20" s="25">
        <f>SUM(T5:T19)</f>
        <v>19906</v>
      </c>
    </row>
  </sheetData>
  <mergeCells count="9">
    <mergeCell ref="N20:O20"/>
    <mergeCell ref="A2:H2"/>
    <mergeCell ref="A13:A14"/>
    <mergeCell ref="A5:A6"/>
    <mergeCell ref="A7:A8"/>
    <mergeCell ref="A9:A10"/>
    <mergeCell ref="A11:A12"/>
    <mergeCell ref="A15:A16"/>
    <mergeCell ref="A17:A19"/>
  </mergeCells>
  <pageMargins left="0.25" right="0.25" top="0.75" bottom="0.75" header="0.3" footer="0.3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2"/>
  <sheetViews>
    <sheetView workbookViewId="0">
      <pane ySplit="4" topLeftCell="A20" activePane="bottomLeft" state="frozen"/>
      <selection pane="bottomLeft" activeCell="G21" sqref="G21"/>
    </sheetView>
  </sheetViews>
  <sheetFormatPr defaultColWidth="11.42578125" defaultRowHeight="15" x14ac:dyDescent="0.25"/>
  <cols>
    <col min="1" max="1" width="14.42578125" customWidth="1"/>
    <col min="3" max="15" width="6" customWidth="1"/>
    <col min="17" max="17" width="25" customWidth="1"/>
  </cols>
  <sheetData>
    <row r="2" spans="1:21" ht="46.5" customHeight="1" x14ac:dyDescent="0.25">
      <c r="A2" s="45" t="s">
        <v>281</v>
      </c>
      <c r="B2" s="45"/>
      <c r="C2" s="45"/>
      <c r="D2" s="45"/>
      <c r="E2" s="45"/>
      <c r="F2" s="45"/>
    </row>
    <row r="3" spans="1:21" ht="15.75" thickBot="1" x14ac:dyDescent="0.3"/>
    <row r="4" spans="1:21" ht="32.25" thickBot="1" x14ac:dyDescent="0.3">
      <c r="A4" s="12" t="s">
        <v>0</v>
      </c>
      <c r="B4" s="13" t="s">
        <v>280</v>
      </c>
      <c r="C4" s="14">
        <v>36</v>
      </c>
      <c r="D4" s="13">
        <v>37</v>
      </c>
      <c r="E4" s="14">
        <v>38</v>
      </c>
      <c r="F4" s="13">
        <v>39</v>
      </c>
      <c r="G4" s="14">
        <v>40</v>
      </c>
      <c r="H4" s="13">
        <v>41</v>
      </c>
      <c r="I4" s="14">
        <v>42</v>
      </c>
      <c r="J4" s="13">
        <v>43</v>
      </c>
      <c r="K4" s="14">
        <v>44</v>
      </c>
      <c r="L4" s="13">
        <v>45</v>
      </c>
      <c r="M4" s="14">
        <v>46</v>
      </c>
      <c r="N4" s="13">
        <v>47</v>
      </c>
      <c r="O4" s="14">
        <v>48</v>
      </c>
      <c r="P4" s="15" t="s">
        <v>1</v>
      </c>
      <c r="Q4" s="16" t="s">
        <v>17</v>
      </c>
      <c r="R4" s="17" t="s">
        <v>286</v>
      </c>
      <c r="S4" s="17" t="s">
        <v>287</v>
      </c>
      <c r="T4" s="15" t="s">
        <v>296</v>
      </c>
      <c r="U4" s="15" t="s">
        <v>297</v>
      </c>
    </row>
    <row r="5" spans="1:21" ht="54" customHeight="1" x14ac:dyDescent="0.25">
      <c r="A5" s="7"/>
      <c r="B5" s="21">
        <v>432</v>
      </c>
      <c r="C5" s="5"/>
      <c r="D5" s="5"/>
      <c r="E5" s="5"/>
      <c r="F5" s="5">
        <v>21</v>
      </c>
      <c r="G5" s="5">
        <v>4</v>
      </c>
      <c r="H5" s="5">
        <v>1</v>
      </c>
      <c r="I5" s="5">
        <v>1</v>
      </c>
      <c r="J5" s="5">
        <v>6</v>
      </c>
      <c r="K5" s="5">
        <v>22</v>
      </c>
      <c r="L5" s="5">
        <v>12</v>
      </c>
      <c r="M5" s="5">
        <v>15</v>
      </c>
      <c r="N5" s="5"/>
      <c r="O5" s="5"/>
      <c r="P5" s="5">
        <f>SUM(C5:O5)</f>
        <v>82</v>
      </c>
      <c r="Q5" s="4"/>
      <c r="R5" s="29">
        <v>19.899999999999999</v>
      </c>
      <c r="S5" s="29">
        <f t="shared" ref="S5:S21" si="0">P5*R5</f>
        <v>1631.8</v>
      </c>
      <c r="T5" s="35">
        <f>R5*0.8</f>
        <v>15.92</v>
      </c>
      <c r="U5" s="35">
        <f>T5*P5</f>
        <v>1305.44</v>
      </c>
    </row>
    <row r="6" spans="1:21" ht="54" customHeight="1" x14ac:dyDescent="0.25">
      <c r="A6" s="8"/>
      <c r="B6" s="20">
        <v>433</v>
      </c>
      <c r="C6" s="3"/>
      <c r="D6" s="3"/>
      <c r="E6" s="3">
        <v>1</v>
      </c>
      <c r="F6" s="3">
        <v>5</v>
      </c>
      <c r="G6" s="3">
        <v>10</v>
      </c>
      <c r="H6" s="3"/>
      <c r="I6" s="3"/>
      <c r="J6" s="3">
        <v>1</v>
      </c>
      <c r="K6" s="3">
        <v>10</v>
      </c>
      <c r="L6" s="3">
        <v>7</v>
      </c>
      <c r="M6" s="3">
        <v>6</v>
      </c>
      <c r="N6" s="3"/>
      <c r="O6" s="3"/>
      <c r="P6" s="3">
        <f t="shared" ref="P6:P21" si="1">SUM(C6:O6)</f>
        <v>40</v>
      </c>
      <c r="Q6" s="2"/>
      <c r="R6" s="29">
        <v>19.3</v>
      </c>
      <c r="S6" s="29">
        <f t="shared" si="0"/>
        <v>772</v>
      </c>
      <c r="T6" s="36">
        <f t="shared" ref="T6:T21" si="2">R6*0.8</f>
        <v>15.440000000000001</v>
      </c>
      <c r="U6" s="36">
        <f t="shared" ref="U6:U21" si="3">T6*P6</f>
        <v>617.6</v>
      </c>
    </row>
    <row r="7" spans="1:21" ht="54.2" customHeight="1" x14ac:dyDescent="0.25">
      <c r="A7" s="8"/>
      <c r="B7" s="20">
        <v>434</v>
      </c>
      <c r="C7" s="3"/>
      <c r="D7" s="3"/>
      <c r="E7" s="3"/>
      <c r="F7" s="3">
        <v>1</v>
      </c>
      <c r="G7" s="3"/>
      <c r="H7" s="3"/>
      <c r="I7" s="3">
        <v>3</v>
      </c>
      <c r="J7" s="3">
        <v>6</v>
      </c>
      <c r="K7" s="3">
        <v>2</v>
      </c>
      <c r="L7" s="3"/>
      <c r="M7" s="3">
        <v>1</v>
      </c>
      <c r="N7" s="3"/>
      <c r="O7" s="3"/>
      <c r="P7" s="3">
        <f t="shared" si="1"/>
        <v>13</v>
      </c>
      <c r="Q7" s="2"/>
      <c r="R7" s="29">
        <v>21.1</v>
      </c>
      <c r="S7" s="29">
        <f t="shared" si="0"/>
        <v>274.3</v>
      </c>
      <c r="T7" s="36">
        <f t="shared" si="2"/>
        <v>16.880000000000003</v>
      </c>
      <c r="U7" s="36">
        <f t="shared" si="3"/>
        <v>219.44000000000003</v>
      </c>
    </row>
    <row r="8" spans="1:21" ht="54" customHeight="1" x14ac:dyDescent="0.25">
      <c r="A8" s="8"/>
      <c r="B8" s="20">
        <v>440</v>
      </c>
      <c r="C8" s="3"/>
      <c r="D8" s="3"/>
      <c r="E8" s="3"/>
      <c r="F8" s="3">
        <v>8</v>
      </c>
      <c r="G8" s="3">
        <v>17</v>
      </c>
      <c r="H8" s="3">
        <v>1</v>
      </c>
      <c r="I8" s="3">
        <v>12</v>
      </c>
      <c r="J8" s="3"/>
      <c r="K8" s="3"/>
      <c r="L8" s="3">
        <v>4</v>
      </c>
      <c r="M8" s="3">
        <v>1</v>
      </c>
      <c r="N8" s="3"/>
      <c r="O8" s="3"/>
      <c r="P8" s="3">
        <f t="shared" si="1"/>
        <v>43</v>
      </c>
      <c r="Q8" s="2"/>
      <c r="R8" s="29">
        <v>19.5</v>
      </c>
      <c r="S8" s="29">
        <f t="shared" si="0"/>
        <v>838.5</v>
      </c>
      <c r="T8" s="36">
        <f t="shared" si="2"/>
        <v>15.600000000000001</v>
      </c>
      <c r="U8" s="36">
        <f t="shared" si="3"/>
        <v>670.80000000000007</v>
      </c>
    </row>
    <row r="9" spans="1:21" x14ac:dyDescent="0.25">
      <c r="A9" s="8"/>
      <c r="B9" s="20">
        <v>444</v>
      </c>
      <c r="C9" s="3"/>
      <c r="D9" s="3"/>
      <c r="E9" s="3"/>
      <c r="F9" s="3">
        <v>1</v>
      </c>
      <c r="G9" s="3">
        <v>2</v>
      </c>
      <c r="H9" s="3">
        <v>1</v>
      </c>
      <c r="I9" s="3"/>
      <c r="J9" s="3">
        <v>1</v>
      </c>
      <c r="K9" s="3"/>
      <c r="L9" s="3">
        <v>1</v>
      </c>
      <c r="M9" s="3">
        <v>1</v>
      </c>
      <c r="N9" s="3"/>
      <c r="O9" s="3"/>
      <c r="P9" s="3">
        <f t="shared" si="1"/>
        <v>7</v>
      </c>
      <c r="Q9" s="2"/>
      <c r="R9" s="29"/>
      <c r="S9" s="29">
        <f t="shared" si="0"/>
        <v>0</v>
      </c>
      <c r="T9" s="36">
        <f t="shared" si="2"/>
        <v>0</v>
      </c>
      <c r="U9" s="36">
        <f t="shared" si="3"/>
        <v>0</v>
      </c>
    </row>
    <row r="10" spans="1:21" ht="54" customHeight="1" x14ac:dyDescent="0.25">
      <c r="A10" s="8"/>
      <c r="B10" s="20">
        <v>421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>
        <f t="shared" si="1"/>
        <v>0</v>
      </c>
      <c r="Q10" s="2"/>
      <c r="R10" s="29">
        <v>24.3</v>
      </c>
      <c r="S10" s="29">
        <f t="shared" si="0"/>
        <v>0</v>
      </c>
      <c r="T10" s="36">
        <f t="shared" si="2"/>
        <v>19.440000000000001</v>
      </c>
      <c r="U10" s="36">
        <f t="shared" si="3"/>
        <v>0</v>
      </c>
    </row>
    <row r="11" spans="1:21" ht="54" customHeight="1" x14ac:dyDescent="0.25">
      <c r="A11" s="8"/>
      <c r="B11" s="20">
        <v>111</v>
      </c>
      <c r="C11" s="3">
        <v>28</v>
      </c>
      <c r="D11" s="3">
        <v>44</v>
      </c>
      <c r="E11" s="3">
        <v>23</v>
      </c>
      <c r="F11" s="3">
        <v>18</v>
      </c>
      <c r="G11" s="3">
        <v>14</v>
      </c>
      <c r="H11" s="3">
        <v>4</v>
      </c>
      <c r="I11" s="3">
        <v>1</v>
      </c>
      <c r="J11" s="3"/>
      <c r="K11" s="3">
        <v>18</v>
      </c>
      <c r="L11" s="3">
        <v>28</v>
      </c>
      <c r="M11" s="3">
        <v>17</v>
      </c>
      <c r="N11" s="3">
        <v>19</v>
      </c>
      <c r="O11" s="3">
        <v>1</v>
      </c>
      <c r="P11" s="3">
        <f t="shared" si="1"/>
        <v>215</v>
      </c>
      <c r="Q11" s="2"/>
      <c r="R11" s="29">
        <v>12.5</v>
      </c>
      <c r="S11" s="29">
        <f t="shared" si="0"/>
        <v>2687.5</v>
      </c>
      <c r="T11" s="36">
        <f t="shared" si="2"/>
        <v>10</v>
      </c>
      <c r="U11" s="36">
        <f t="shared" si="3"/>
        <v>2150</v>
      </c>
    </row>
    <row r="12" spans="1:21" ht="54" customHeight="1" x14ac:dyDescent="0.25">
      <c r="A12" s="8"/>
      <c r="B12" s="20">
        <v>114</v>
      </c>
      <c r="C12" s="3">
        <v>11</v>
      </c>
      <c r="D12" s="3">
        <v>19</v>
      </c>
      <c r="E12" s="3">
        <v>17</v>
      </c>
      <c r="F12" s="3">
        <v>8</v>
      </c>
      <c r="G12" s="3">
        <v>15</v>
      </c>
      <c r="H12" s="3">
        <v>12</v>
      </c>
      <c r="I12" s="3"/>
      <c r="J12" s="3">
        <v>1</v>
      </c>
      <c r="K12" s="3">
        <v>12</v>
      </c>
      <c r="L12" s="3">
        <v>23</v>
      </c>
      <c r="M12" s="3">
        <v>5</v>
      </c>
      <c r="N12" s="3">
        <v>18</v>
      </c>
      <c r="O12" s="3"/>
      <c r="P12" s="3">
        <f t="shared" si="1"/>
        <v>141</v>
      </c>
      <c r="Q12" s="2"/>
      <c r="R12" s="29">
        <v>17.100000000000001</v>
      </c>
      <c r="S12" s="29">
        <f t="shared" si="0"/>
        <v>2411.1000000000004</v>
      </c>
      <c r="T12" s="36">
        <f t="shared" si="2"/>
        <v>13.680000000000001</v>
      </c>
      <c r="U12" s="36">
        <f t="shared" si="3"/>
        <v>1928.88</v>
      </c>
    </row>
    <row r="13" spans="1:21" ht="54" customHeight="1" x14ac:dyDescent="0.25">
      <c r="A13" s="8"/>
      <c r="B13" s="20">
        <v>120</v>
      </c>
      <c r="C13" s="3">
        <v>12</v>
      </c>
      <c r="D13" s="3">
        <v>14</v>
      </c>
      <c r="E13" s="3">
        <v>4</v>
      </c>
      <c r="F13" s="3">
        <v>9</v>
      </c>
      <c r="G13" s="3">
        <v>11</v>
      </c>
      <c r="H13" s="3">
        <v>13</v>
      </c>
      <c r="I13" s="3">
        <v>4</v>
      </c>
      <c r="J13" s="3"/>
      <c r="K13" s="3">
        <v>8</v>
      </c>
      <c r="L13" s="3">
        <v>9</v>
      </c>
      <c r="M13" s="3">
        <v>3</v>
      </c>
      <c r="N13" s="3"/>
      <c r="O13" s="3"/>
      <c r="P13" s="3">
        <f t="shared" si="1"/>
        <v>87</v>
      </c>
      <c r="Q13" s="2"/>
      <c r="R13" s="29">
        <v>15.6</v>
      </c>
      <c r="S13" s="29">
        <f t="shared" si="0"/>
        <v>1357.2</v>
      </c>
      <c r="T13" s="36">
        <f t="shared" si="2"/>
        <v>12.48</v>
      </c>
      <c r="U13" s="36">
        <f t="shared" si="3"/>
        <v>1085.76</v>
      </c>
    </row>
    <row r="14" spans="1:21" ht="54" customHeight="1" x14ac:dyDescent="0.25">
      <c r="A14" s="8"/>
      <c r="B14" s="20">
        <v>116</v>
      </c>
      <c r="C14" s="3">
        <v>16</v>
      </c>
      <c r="D14" s="3">
        <v>20</v>
      </c>
      <c r="E14" s="3">
        <v>12</v>
      </c>
      <c r="F14" s="3">
        <v>28</v>
      </c>
      <c r="G14" s="3">
        <v>16</v>
      </c>
      <c r="H14" s="3">
        <v>11</v>
      </c>
      <c r="I14" s="3">
        <v>19</v>
      </c>
      <c r="J14" s="3">
        <v>14</v>
      </c>
      <c r="K14" s="3">
        <v>24</v>
      </c>
      <c r="L14" s="3">
        <v>14</v>
      </c>
      <c r="M14" s="3">
        <v>4</v>
      </c>
      <c r="N14" s="3">
        <v>4</v>
      </c>
      <c r="O14" s="3"/>
      <c r="P14" s="3">
        <f t="shared" si="1"/>
        <v>182</v>
      </c>
      <c r="Q14" s="2"/>
      <c r="R14" s="29">
        <v>14</v>
      </c>
      <c r="S14" s="29">
        <f t="shared" si="0"/>
        <v>2548</v>
      </c>
      <c r="T14" s="36">
        <f t="shared" si="2"/>
        <v>11.200000000000001</v>
      </c>
      <c r="U14" s="36">
        <f t="shared" si="3"/>
        <v>2038.4</v>
      </c>
    </row>
    <row r="15" spans="1:21" ht="54" customHeight="1" x14ac:dyDescent="0.25">
      <c r="A15" s="8"/>
      <c r="B15" s="20">
        <v>123</v>
      </c>
      <c r="C15" s="3">
        <v>14</v>
      </c>
      <c r="D15" s="3">
        <v>21</v>
      </c>
      <c r="E15" s="3">
        <v>11</v>
      </c>
      <c r="F15" s="3">
        <v>15</v>
      </c>
      <c r="G15" s="3"/>
      <c r="H15" s="3"/>
      <c r="I15" s="3"/>
      <c r="J15" s="3">
        <v>1</v>
      </c>
      <c r="K15" s="3">
        <v>4</v>
      </c>
      <c r="L15" s="3">
        <v>27</v>
      </c>
      <c r="M15" s="3">
        <v>13</v>
      </c>
      <c r="N15" s="3">
        <v>7</v>
      </c>
      <c r="O15" s="3">
        <v>2</v>
      </c>
      <c r="P15" s="3">
        <f t="shared" si="1"/>
        <v>115</v>
      </c>
      <c r="Q15" s="2"/>
      <c r="R15" s="29">
        <v>17.399999999999999</v>
      </c>
      <c r="S15" s="29">
        <f t="shared" si="0"/>
        <v>2000.9999999999998</v>
      </c>
      <c r="T15" s="36">
        <f t="shared" si="2"/>
        <v>13.92</v>
      </c>
      <c r="U15" s="36">
        <f t="shared" si="3"/>
        <v>1600.8</v>
      </c>
    </row>
    <row r="16" spans="1:21" ht="54" customHeight="1" x14ac:dyDescent="0.25">
      <c r="A16" s="8"/>
      <c r="B16" s="20">
        <v>125</v>
      </c>
      <c r="C16" s="3"/>
      <c r="D16" s="3">
        <v>18</v>
      </c>
      <c r="E16" s="3">
        <v>24</v>
      </c>
      <c r="F16" s="3">
        <v>23</v>
      </c>
      <c r="G16" s="3">
        <v>15</v>
      </c>
      <c r="H16" s="3"/>
      <c r="I16" s="3">
        <v>4</v>
      </c>
      <c r="J16" s="3">
        <v>6</v>
      </c>
      <c r="K16" s="3"/>
      <c r="L16" s="3"/>
      <c r="M16" s="3"/>
      <c r="N16" s="3"/>
      <c r="O16" s="3">
        <v>1</v>
      </c>
      <c r="P16" s="3">
        <f t="shared" si="1"/>
        <v>91</v>
      </c>
      <c r="Q16" s="2"/>
      <c r="R16" s="29">
        <v>15.9</v>
      </c>
      <c r="S16" s="29">
        <f t="shared" si="0"/>
        <v>1446.9</v>
      </c>
      <c r="T16" s="36">
        <f t="shared" si="2"/>
        <v>12.72</v>
      </c>
      <c r="U16" s="36">
        <f t="shared" si="3"/>
        <v>1157.52</v>
      </c>
    </row>
    <row r="17" spans="1:21" ht="54" customHeight="1" x14ac:dyDescent="0.25">
      <c r="A17" s="8"/>
      <c r="B17" s="20">
        <v>121</v>
      </c>
      <c r="C17" s="3">
        <v>2</v>
      </c>
      <c r="D17" s="3">
        <v>2</v>
      </c>
      <c r="E17" s="3">
        <v>4</v>
      </c>
      <c r="F17" s="3">
        <v>1</v>
      </c>
      <c r="G17" s="3"/>
      <c r="H17" s="3">
        <v>6</v>
      </c>
      <c r="I17" s="3">
        <v>1</v>
      </c>
      <c r="J17" s="3"/>
      <c r="K17" s="3">
        <v>7</v>
      </c>
      <c r="L17" s="3">
        <v>4</v>
      </c>
      <c r="M17" s="3">
        <v>4</v>
      </c>
      <c r="N17" s="3">
        <v>2</v>
      </c>
      <c r="O17" s="3"/>
      <c r="P17" s="3">
        <f t="shared" si="1"/>
        <v>33</v>
      </c>
      <c r="Q17" s="2"/>
      <c r="R17" s="29">
        <v>16.5</v>
      </c>
      <c r="S17" s="29">
        <f t="shared" si="0"/>
        <v>544.5</v>
      </c>
      <c r="T17" s="36">
        <f t="shared" si="2"/>
        <v>13.200000000000001</v>
      </c>
      <c r="U17" s="36">
        <f t="shared" si="3"/>
        <v>435.6</v>
      </c>
    </row>
    <row r="18" spans="1:21" ht="54" customHeight="1" x14ac:dyDescent="0.25">
      <c r="A18" s="8"/>
      <c r="B18" s="20">
        <v>43</v>
      </c>
      <c r="C18" s="3">
        <v>14</v>
      </c>
      <c r="D18" s="3">
        <v>12</v>
      </c>
      <c r="E18" s="3">
        <v>10</v>
      </c>
      <c r="F18" s="3">
        <v>3</v>
      </c>
      <c r="G18" s="3"/>
      <c r="H18" s="3"/>
      <c r="I18" s="3">
        <v>2</v>
      </c>
      <c r="J18" s="3"/>
      <c r="K18" s="3">
        <v>3</v>
      </c>
      <c r="L18" s="3">
        <v>3</v>
      </c>
      <c r="M18" s="3">
        <v>2</v>
      </c>
      <c r="N18" s="3">
        <v>4</v>
      </c>
      <c r="O18" s="3"/>
      <c r="P18" s="3">
        <f t="shared" si="1"/>
        <v>53</v>
      </c>
      <c r="Q18" s="2" t="s">
        <v>19</v>
      </c>
      <c r="R18" s="29">
        <v>16</v>
      </c>
      <c r="S18" s="29">
        <f t="shared" si="0"/>
        <v>848</v>
      </c>
      <c r="T18" s="36">
        <f t="shared" si="2"/>
        <v>12.8</v>
      </c>
      <c r="U18" s="36">
        <f t="shared" si="3"/>
        <v>678.40000000000009</v>
      </c>
    </row>
    <row r="19" spans="1:21" ht="54" customHeight="1" x14ac:dyDescent="0.25">
      <c r="A19" s="8"/>
      <c r="B19" s="20">
        <v>44</v>
      </c>
      <c r="C19" s="3">
        <v>3</v>
      </c>
      <c r="D19" s="3">
        <v>4</v>
      </c>
      <c r="E19" s="3">
        <v>1</v>
      </c>
      <c r="F19" s="3"/>
      <c r="G19" s="3"/>
      <c r="H19" s="3"/>
      <c r="I19" s="3"/>
      <c r="J19" s="3">
        <v>1</v>
      </c>
      <c r="K19" s="3"/>
      <c r="L19" s="3">
        <v>4</v>
      </c>
      <c r="M19" s="3">
        <v>1</v>
      </c>
      <c r="N19" s="3">
        <v>1</v>
      </c>
      <c r="O19" s="3"/>
      <c r="P19" s="3">
        <f t="shared" si="1"/>
        <v>15</v>
      </c>
      <c r="Q19" s="2"/>
      <c r="R19" s="29">
        <v>17.7</v>
      </c>
      <c r="S19" s="29">
        <f t="shared" si="0"/>
        <v>265.5</v>
      </c>
      <c r="T19" s="36">
        <f t="shared" si="2"/>
        <v>14.16</v>
      </c>
      <c r="U19" s="36">
        <f t="shared" si="3"/>
        <v>212.4</v>
      </c>
    </row>
    <row r="20" spans="1:21" ht="54" customHeight="1" x14ac:dyDescent="0.25">
      <c r="A20" s="7"/>
      <c r="B20" s="21">
        <v>45</v>
      </c>
      <c r="C20" s="5"/>
      <c r="D20" s="5"/>
      <c r="E20" s="5">
        <v>15</v>
      </c>
      <c r="F20" s="5">
        <v>7</v>
      </c>
      <c r="G20" s="5">
        <v>8</v>
      </c>
      <c r="H20" s="5">
        <v>4</v>
      </c>
      <c r="I20" s="5">
        <v>8</v>
      </c>
      <c r="J20" s="5">
        <v>12</v>
      </c>
      <c r="K20" s="5">
        <v>10</v>
      </c>
      <c r="L20" s="5">
        <v>7</v>
      </c>
      <c r="M20" s="3"/>
      <c r="N20" s="3"/>
      <c r="O20" s="3"/>
      <c r="P20" s="3">
        <f t="shared" si="1"/>
        <v>71</v>
      </c>
      <c r="Q20" s="4"/>
      <c r="R20" s="29">
        <v>17</v>
      </c>
      <c r="S20" s="29">
        <f t="shared" si="0"/>
        <v>1207</v>
      </c>
      <c r="T20" s="36">
        <f t="shared" si="2"/>
        <v>13.600000000000001</v>
      </c>
      <c r="U20" s="36">
        <f t="shared" si="3"/>
        <v>965.60000000000014</v>
      </c>
    </row>
    <row r="21" spans="1:21" ht="54" customHeight="1" thickBot="1" x14ac:dyDescent="0.3">
      <c r="A21" s="8"/>
      <c r="B21" s="20">
        <v>425</v>
      </c>
      <c r="C21" s="3">
        <v>1</v>
      </c>
      <c r="D21" s="3"/>
      <c r="E21" s="3">
        <v>1</v>
      </c>
      <c r="F21" s="3">
        <v>10</v>
      </c>
      <c r="G21" s="3">
        <v>29</v>
      </c>
      <c r="H21" s="3"/>
      <c r="I21" s="3"/>
      <c r="J21" s="3">
        <v>2</v>
      </c>
      <c r="K21" s="3">
        <v>1</v>
      </c>
      <c r="L21" s="3">
        <v>1</v>
      </c>
      <c r="M21" s="3"/>
      <c r="N21" s="3"/>
      <c r="O21" s="3"/>
      <c r="P21" s="3">
        <f t="shared" si="1"/>
        <v>45</v>
      </c>
      <c r="Q21" s="2" t="s">
        <v>20</v>
      </c>
      <c r="R21" s="29">
        <v>33.799999999999997</v>
      </c>
      <c r="S21" s="29">
        <f t="shared" si="0"/>
        <v>1520.9999999999998</v>
      </c>
      <c r="T21" s="36">
        <f t="shared" si="2"/>
        <v>27.04</v>
      </c>
      <c r="U21" s="36">
        <f t="shared" si="3"/>
        <v>1216.8</v>
      </c>
    </row>
    <row r="22" spans="1:21" ht="16.5" thickBot="1" x14ac:dyDescent="0.3">
      <c r="N22" s="43" t="s">
        <v>18</v>
      </c>
      <c r="O22" s="44"/>
      <c r="P22" s="9">
        <f>SUM(P5:P21)</f>
        <v>1233</v>
      </c>
      <c r="R22" s="24" t="s">
        <v>18</v>
      </c>
      <c r="S22" s="25">
        <f>SUM(S5:S21)</f>
        <v>20354.300000000003</v>
      </c>
      <c r="U22" s="25">
        <f>SUM(U5:U21)</f>
        <v>16283.44</v>
      </c>
    </row>
  </sheetData>
  <mergeCells count="2">
    <mergeCell ref="N22:O22"/>
    <mergeCell ref="A2:F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26"/>
  <sheetViews>
    <sheetView zoomScaleNormal="100" workbookViewId="0">
      <selection activeCell="E28" sqref="E28"/>
    </sheetView>
  </sheetViews>
  <sheetFormatPr defaultColWidth="11.42578125" defaultRowHeight="15" x14ac:dyDescent="0.25"/>
  <cols>
    <col min="3" max="16" width="6" customWidth="1"/>
    <col min="18" max="18" width="23" customWidth="1"/>
    <col min="19" max="19" width="17.42578125" customWidth="1"/>
  </cols>
  <sheetData>
    <row r="2" spans="1:22" ht="46.5" customHeight="1" x14ac:dyDescent="0.25">
      <c r="A2" s="45" t="s">
        <v>298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22" ht="15.75" thickBot="1" x14ac:dyDescent="0.3"/>
    <row r="4" spans="1:22" ht="32.25" customHeight="1" thickBot="1" x14ac:dyDescent="0.3">
      <c r="A4" s="12" t="s">
        <v>0</v>
      </c>
      <c r="B4" s="13" t="s">
        <v>280</v>
      </c>
      <c r="C4" s="14">
        <v>35</v>
      </c>
      <c r="D4" s="13">
        <v>36</v>
      </c>
      <c r="E4" s="14">
        <v>37</v>
      </c>
      <c r="F4" s="13">
        <v>38</v>
      </c>
      <c r="G4" s="14">
        <v>39</v>
      </c>
      <c r="H4" s="13">
        <v>40</v>
      </c>
      <c r="I4" s="14">
        <v>41</v>
      </c>
      <c r="J4" s="13">
        <v>42</v>
      </c>
      <c r="K4" s="14">
        <v>43</v>
      </c>
      <c r="L4" s="13">
        <v>44</v>
      </c>
      <c r="M4" s="14">
        <v>45</v>
      </c>
      <c r="N4" s="13">
        <v>46</v>
      </c>
      <c r="O4" s="14">
        <v>47</v>
      </c>
      <c r="P4" s="15">
        <v>48</v>
      </c>
      <c r="Q4" s="17" t="s">
        <v>1</v>
      </c>
      <c r="R4" s="13" t="s">
        <v>17</v>
      </c>
      <c r="S4" s="17" t="s">
        <v>295</v>
      </c>
      <c r="T4" s="17" t="s">
        <v>287</v>
      </c>
      <c r="U4" s="15" t="s">
        <v>296</v>
      </c>
      <c r="V4" s="15" t="s">
        <v>297</v>
      </c>
    </row>
    <row r="5" spans="1:22" ht="27" customHeight="1" x14ac:dyDescent="0.25">
      <c r="A5" s="48"/>
      <c r="B5" s="21" t="s">
        <v>21</v>
      </c>
      <c r="C5" s="5"/>
      <c r="D5" s="5">
        <v>24</v>
      </c>
      <c r="E5" s="5">
        <v>30</v>
      </c>
      <c r="F5" s="5">
        <v>22</v>
      </c>
      <c r="G5" s="5">
        <v>33</v>
      </c>
      <c r="H5" s="5">
        <v>14</v>
      </c>
      <c r="I5" s="5">
        <v>5</v>
      </c>
      <c r="J5" s="5">
        <v>11</v>
      </c>
      <c r="K5" s="5">
        <v>9</v>
      </c>
      <c r="L5" s="5">
        <v>11</v>
      </c>
      <c r="M5" s="5">
        <v>22</v>
      </c>
      <c r="N5" s="5">
        <v>26</v>
      </c>
      <c r="O5" s="5">
        <v>8</v>
      </c>
      <c r="P5" s="5">
        <v>1</v>
      </c>
      <c r="Q5" s="22">
        <f t="shared" ref="Q5:Q23" si="0">SUM(C5:P5)</f>
        <v>216</v>
      </c>
      <c r="R5" s="22"/>
      <c r="S5" s="29">
        <v>20.6</v>
      </c>
      <c r="T5" s="29">
        <f t="shared" ref="T5:T23" si="1">Q5*S5</f>
        <v>4449.6000000000004</v>
      </c>
      <c r="U5" s="35">
        <f>S5*0.8</f>
        <v>16.48</v>
      </c>
      <c r="V5" s="35">
        <f>U5*Q5</f>
        <v>3559.6800000000003</v>
      </c>
    </row>
    <row r="6" spans="1:22" ht="27" customHeight="1" x14ac:dyDescent="0.25">
      <c r="A6" s="47"/>
      <c r="B6" s="20" t="s">
        <v>22</v>
      </c>
      <c r="C6" s="3"/>
      <c r="D6" s="3">
        <v>2</v>
      </c>
      <c r="E6" s="3">
        <v>1</v>
      </c>
      <c r="F6" s="3">
        <v>9</v>
      </c>
      <c r="G6" s="3">
        <v>9</v>
      </c>
      <c r="H6" s="3">
        <v>3</v>
      </c>
      <c r="I6" s="3">
        <v>3</v>
      </c>
      <c r="J6" s="3"/>
      <c r="K6" s="3"/>
      <c r="L6" s="3">
        <v>1</v>
      </c>
      <c r="M6" s="3">
        <v>3</v>
      </c>
      <c r="N6" s="3"/>
      <c r="O6" s="3">
        <v>5</v>
      </c>
      <c r="P6" s="3"/>
      <c r="Q6" s="23">
        <f t="shared" si="0"/>
        <v>36</v>
      </c>
      <c r="R6" s="23"/>
      <c r="S6" s="29">
        <v>22.2</v>
      </c>
      <c r="T6" s="29">
        <f t="shared" si="1"/>
        <v>799.19999999999993</v>
      </c>
      <c r="U6" s="36">
        <f t="shared" ref="U6:U12" si="2">S6*0.8</f>
        <v>17.760000000000002</v>
      </c>
      <c r="V6" s="36">
        <f t="shared" ref="V6:V12" si="3">U6*Q6</f>
        <v>639.36</v>
      </c>
    </row>
    <row r="7" spans="1:22" ht="27" customHeight="1" x14ac:dyDescent="0.25">
      <c r="A7" s="46"/>
      <c r="B7" s="11" t="s">
        <v>23</v>
      </c>
      <c r="C7" s="3">
        <v>4</v>
      </c>
      <c r="D7" s="3">
        <v>21</v>
      </c>
      <c r="E7" s="3">
        <v>29</v>
      </c>
      <c r="F7" s="3">
        <v>12</v>
      </c>
      <c r="G7" s="3">
        <v>11</v>
      </c>
      <c r="H7" s="3">
        <v>12</v>
      </c>
      <c r="I7" s="3">
        <v>3</v>
      </c>
      <c r="J7" s="3">
        <v>15</v>
      </c>
      <c r="K7" s="3">
        <v>2</v>
      </c>
      <c r="L7" s="3">
        <v>1</v>
      </c>
      <c r="M7" s="3">
        <v>14</v>
      </c>
      <c r="N7" s="3">
        <v>7</v>
      </c>
      <c r="O7" s="3">
        <v>16</v>
      </c>
      <c r="P7" s="3">
        <v>13</v>
      </c>
      <c r="Q7" s="8">
        <f>SUM(C7:P7)</f>
        <v>160</v>
      </c>
      <c r="R7" s="8"/>
      <c r="S7" s="29">
        <v>22.3</v>
      </c>
      <c r="T7" s="29">
        <f t="shared" si="1"/>
        <v>3568</v>
      </c>
      <c r="U7" s="36">
        <f t="shared" si="2"/>
        <v>17.84</v>
      </c>
      <c r="V7" s="36">
        <f t="shared" si="3"/>
        <v>2854.4</v>
      </c>
    </row>
    <row r="8" spans="1:22" ht="27" customHeight="1" x14ac:dyDescent="0.25">
      <c r="A8" s="47"/>
      <c r="B8" s="11" t="s">
        <v>24</v>
      </c>
      <c r="C8" s="3"/>
      <c r="D8" s="3">
        <v>7</v>
      </c>
      <c r="E8" s="3">
        <v>16</v>
      </c>
      <c r="F8" s="3">
        <v>9</v>
      </c>
      <c r="G8" s="3">
        <v>2</v>
      </c>
      <c r="H8" s="3">
        <v>11</v>
      </c>
      <c r="I8" s="3">
        <v>19</v>
      </c>
      <c r="J8" s="3">
        <v>1</v>
      </c>
      <c r="K8" s="3">
        <v>1</v>
      </c>
      <c r="L8" s="3">
        <v>1</v>
      </c>
      <c r="M8" s="3">
        <v>13</v>
      </c>
      <c r="N8" s="3">
        <v>8</v>
      </c>
      <c r="O8" s="3">
        <v>7</v>
      </c>
      <c r="P8" s="3"/>
      <c r="Q8" s="8">
        <f t="shared" si="0"/>
        <v>95</v>
      </c>
      <c r="R8" s="8"/>
      <c r="S8" s="29">
        <v>23.9</v>
      </c>
      <c r="T8" s="29">
        <f t="shared" si="1"/>
        <v>2270.5</v>
      </c>
      <c r="U8" s="36">
        <f t="shared" si="2"/>
        <v>19.12</v>
      </c>
      <c r="V8" s="36">
        <f t="shared" si="3"/>
        <v>1816.4</v>
      </c>
    </row>
    <row r="9" spans="1:22" ht="27" customHeight="1" x14ac:dyDescent="0.25">
      <c r="A9" s="46"/>
      <c r="B9" s="11" t="s">
        <v>25</v>
      </c>
      <c r="C9" s="3"/>
      <c r="D9" s="3">
        <v>28</v>
      </c>
      <c r="E9" s="3">
        <v>10</v>
      </c>
      <c r="F9" s="3">
        <v>21</v>
      </c>
      <c r="G9" s="3">
        <v>25</v>
      </c>
      <c r="H9" s="3">
        <v>21</v>
      </c>
      <c r="I9" s="3">
        <v>17</v>
      </c>
      <c r="J9" s="3">
        <v>2</v>
      </c>
      <c r="K9" s="3">
        <v>1</v>
      </c>
      <c r="L9" s="3">
        <v>26</v>
      </c>
      <c r="M9" s="3">
        <v>19</v>
      </c>
      <c r="N9" s="3">
        <v>29</v>
      </c>
      <c r="O9" s="3">
        <v>34</v>
      </c>
      <c r="P9" s="3">
        <v>5</v>
      </c>
      <c r="Q9" s="8">
        <f t="shared" si="0"/>
        <v>238</v>
      </c>
      <c r="R9" s="8" t="s">
        <v>39</v>
      </c>
      <c r="S9" s="29">
        <v>21.3</v>
      </c>
      <c r="T9" s="29">
        <f t="shared" si="1"/>
        <v>5069.4000000000005</v>
      </c>
      <c r="U9" s="36">
        <f t="shared" si="2"/>
        <v>17.040000000000003</v>
      </c>
      <c r="V9" s="36">
        <f t="shared" si="3"/>
        <v>4055.5200000000004</v>
      </c>
    </row>
    <row r="10" spans="1:22" ht="27" customHeight="1" x14ac:dyDescent="0.25">
      <c r="A10" s="47"/>
      <c r="B10" s="11" t="s">
        <v>26</v>
      </c>
      <c r="C10" s="3"/>
      <c r="D10" s="3">
        <v>11</v>
      </c>
      <c r="E10" s="3"/>
      <c r="F10" s="3">
        <v>9</v>
      </c>
      <c r="G10" s="3">
        <v>27</v>
      </c>
      <c r="H10" s="3">
        <v>10</v>
      </c>
      <c r="I10" s="3">
        <v>14</v>
      </c>
      <c r="J10" s="3">
        <v>1</v>
      </c>
      <c r="K10" s="3"/>
      <c r="L10" s="3">
        <v>9</v>
      </c>
      <c r="M10" s="3">
        <v>32</v>
      </c>
      <c r="N10" s="3">
        <v>31</v>
      </c>
      <c r="O10" s="3">
        <v>41</v>
      </c>
      <c r="P10" s="3"/>
      <c r="Q10" s="8">
        <f t="shared" si="0"/>
        <v>185</v>
      </c>
      <c r="R10" s="8"/>
      <c r="S10" s="29">
        <v>22.9</v>
      </c>
      <c r="T10" s="29">
        <f t="shared" si="1"/>
        <v>4236.5</v>
      </c>
      <c r="U10" s="36">
        <f t="shared" si="2"/>
        <v>18.32</v>
      </c>
      <c r="V10" s="36">
        <f t="shared" si="3"/>
        <v>3389.2000000000003</v>
      </c>
    </row>
    <row r="11" spans="1:22" ht="27" customHeight="1" x14ac:dyDescent="0.25">
      <c r="A11" s="46"/>
      <c r="B11" s="11" t="s">
        <v>27</v>
      </c>
      <c r="C11" s="3">
        <v>5</v>
      </c>
      <c r="D11" s="3">
        <v>20</v>
      </c>
      <c r="E11" s="3">
        <v>16</v>
      </c>
      <c r="F11" s="3">
        <v>24</v>
      </c>
      <c r="G11" s="3">
        <v>1</v>
      </c>
      <c r="H11" s="3">
        <v>12</v>
      </c>
      <c r="I11" s="3">
        <v>9</v>
      </c>
      <c r="J11" s="3">
        <v>5</v>
      </c>
      <c r="K11" s="3">
        <v>4</v>
      </c>
      <c r="L11" s="3">
        <v>1</v>
      </c>
      <c r="M11" s="3">
        <v>4</v>
      </c>
      <c r="N11" s="3">
        <v>25</v>
      </c>
      <c r="O11" s="3">
        <v>55</v>
      </c>
      <c r="P11" s="3">
        <v>14</v>
      </c>
      <c r="Q11" s="8">
        <f t="shared" si="0"/>
        <v>195</v>
      </c>
      <c r="R11" s="8" t="s">
        <v>38</v>
      </c>
      <c r="S11" s="29">
        <v>21.3</v>
      </c>
      <c r="T11" s="29">
        <f t="shared" si="1"/>
        <v>4153.5</v>
      </c>
      <c r="U11" s="36">
        <f t="shared" si="2"/>
        <v>17.040000000000003</v>
      </c>
      <c r="V11" s="36">
        <f t="shared" si="3"/>
        <v>3322.8000000000006</v>
      </c>
    </row>
    <row r="12" spans="1:22" ht="27" customHeight="1" thickBot="1" x14ac:dyDescent="0.3">
      <c r="A12" s="47"/>
      <c r="B12" s="11" t="s">
        <v>28</v>
      </c>
      <c r="C12" s="3"/>
      <c r="D12" s="3">
        <v>12</v>
      </c>
      <c r="E12" s="3">
        <v>12</v>
      </c>
      <c r="F12" s="3">
        <v>20</v>
      </c>
      <c r="G12" s="3">
        <v>20</v>
      </c>
      <c r="H12" s="3">
        <v>1</v>
      </c>
      <c r="I12" s="3">
        <v>2</v>
      </c>
      <c r="J12" s="3">
        <v>1</v>
      </c>
      <c r="K12" s="3">
        <v>2</v>
      </c>
      <c r="L12" s="3"/>
      <c r="M12" s="3">
        <v>3</v>
      </c>
      <c r="N12" s="3">
        <v>19</v>
      </c>
      <c r="O12" s="3">
        <v>16</v>
      </c>
      <c r="P12" s="3"/>
      <c r="Q12" s="8">
        <f t="shared" si="0"/>
        <v>108</v>
      </c>
      <c r="R12" s="8"/>
      <c r="S12" s="29">
        <v>22.9</v>
      </c>
      <c r="T12" s="29">
        <f t="shared" si="1"/>
        <v>2473.1999999999998</v>
      </c>
      <c r="U12" s="36">
        <f t="shared" si="2"/>
        <v>18.32</v>
      </c>
      <c r="V12" s="36">
        <f t="shared" si="3"/>
        <v>1978.56</v>
      </c>
    </row>
    <row r="13" spans="1:22" ht="16.5" thickBot="1" x14ac:dyDescent="0.3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43" t="s">
        <v>18</v>
      </c>
      <c r="P13" s="44"/>
      <c r="Q13" s="9">
        <f>SUM(Q5:Q12)</f>
        <v>1233</v>
      </c>
      <c r="S13" s="29"/>
      <c r="T13" s="29"/>
    </row>
    <row r="14" spans="1:22" hidden="1" x14ac:dyDescent="0.25">
      <c r="A14" s="8"/>
      <c r="B14" s="11" t="s">
        <v>29</v>
      </c>
      <c r="C14" s="3"/>
      <c r="D14" s="3"/>
      <c r="E14" s="3"/>
      <c r="F14" s="3">
        <v>9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8">
        <f t="shared" si="0"/>
        <v>9</v>
      </c>
      <c r="R14" s="8"/>
      <c r="S14" s="29"/>
      <c r="T14" s="29">
        <f t="shared" si="1"/>
        <v>0</v>
      </c>
    </row>
    <row r="15" spans="1:22" hidden="1" x14ac:dyDescent="0.25">
      <c r="A15" s="8"/>
      <c r="B15" s="11" t="s">
        <v>30</v>
      </c>
      <c r="C15" s="3"/>
      <c r="D15" s="3"/>
      <c r="E15" s="3"/>
      <c r="F15" s="3"/>
      <c r="G15" s="3"/>
      <c r="H15" s="3">
        <v>3</v>
      </c>
      <c r="I15" s="3"/>
      <c r="J15" s="3">
        <v>1</v>
      </c>
      <c r="K15" s="3"/>
      <c r="L15" s="3"/>
      <c r="M15" s="3"/>
      <c r="N15" s="3"/>
      <c r="O15" s="3"/>
      <c r="P15" s="3"/>
      <c r="Q15" s="8">
        <f t="shared" si="0"/>
        <v>4</v>
      </c>
      <c r="R15" s="8"/>
      <c r="S15" s="29"/>
      <c r="T15" s="29">
        <f t="shared" si="1"/>
        <v>0</v>
      </c>
    </row>
    <row r="16" spans="1:22" hidden="1" x14ac:dyDescent="0.25">
      <c r="A16" s="8"/>
      <c r="B16" s="11" t="s">
        <v>31</v>
      </c>
      <c r="C16" s="3">
        <v>1</v>
      </c>
      <c r="D16" s="3"/>
      <c r="E16" s="3">
        <v>1</v>
      </c>
      <c r="F16" s="3">
        <v>2</v>
      </c>
      <c r="G16" s="3">
        <v>2</v>
      </c>
      <c r="H16" s="3">
        <v>1</v>
      </c>
      <c r="I16" s="3">
        <v>2</v>
      </c>
      <c r="J16" s="3">
        <v>1</v>
      </c>
      <c r="K16" s="3"/>
      <c r="L16" s="3">
        <v>1</v>
      </c>
      <c r="M16" s="3">
        <v>1</v>
      </c>
      <c r="N16" s="3">
        <v>1</v>
      </c>
      <c r="O16" s="3"/>
      <c r="P16" s="3"/>
      <c r="Q16" s="8">
        <f t="shared" si="0"/>
        <v>13</v>
      </c>
      <c r="R16" s="8"/>
      <c r="S16" s="29"/>
      <c r="T16" s="29">
        <f t="shared" si="1"/>
        <v>0</v>
      </c>
    </row>
    <row r="17" spans="1:22" hidden="1" x14ac:dyDescent="0.25">
      <c r="A17" s="8"/>
      <c r="B17" s="11" t="s">
        <v>32</v>
      </c>
      <c r="C17" s="3"/>
      <c r="D17" s="3">
        <v>1</v>
      </c>
      <c r="E17" s="3">
        <v>1</v>
      </c>
      <c r="F17" s="3"/>
      <c r="G17" s="3">
        <v>1</v>
      </c>
      <c r="H17" s="3">
        <v>1</v>
      </c>
      <c r="I17" s="3"/>
      <c r="J17" s="3"/>
      <c r="K17" s="3"/>
      <c r="L17" s="3">
        <v>1</v>
      </c>
      <c r="M17" s="3">
        <v>1</v>
      </c>
      <c r="N17" s="3">
        <v>1</v>
      </c>
      <c r="O17" s="3">
        <v>1</v>
      </c>
      <c r="P17" s="3"/>
      <c r="Q17" s="8">
        <f t="shared" si="0"/>
        <v>8</v>
      </c>
      <c r="R17" s="8"/>
      <c r="S17" s="29"/>
      <c r="T17" s="29">
        <f t="shared" si="1"/>
        <v>0</v>
      </c>
    </row>
    <row r="18" spans="1:22" hidden="1" x14ac:dyDescent="0.25">
      <c r="A18" s="8"/>
      <c r="B18" s="11" t="s">
        <v>33</v>
      </c>
      <c r="C18" s="3">
        <v>1</v>
      </c>
      <c r="D18" s="3"/>
      <c r="E18" s="3">
        <v>1</v>
      </c>
      <c r="F18" s="3">
        <v>2</v>
      </c>
      <c r="G18" s="3">
        <v>2</v>
      </c>
      <c r="H18" s="3">
        <v>1</v>
      </c>
      <c r="I18" s="3">
        <v>2</v>
      </c>
      <c r="J18" s="3">
        <v>1</v>
      </c>
      <c r="K18" s="3"/>
      <c r="L18" s="3">
        <v>1</v>
      </c>
      <c r="M18" s="3">
        <v>1</v>
      </c>
      <c r="N18" s="3">
        <v>1</v>
      </c>
      <c r="O18" s="3"/>
      <c r="P18" s="3"/>
      <c r="Q18" s="8">
        <f t="shared" si="0"/>
        <v>13</v>
      </c>
      <c r="R18" s="8"/>
      <c r="S18" s="29"/>
      <c r="T18" s="29">
        <f t="shared" si="1"/>
        <v>0</v>
      </c>
    </row>
    <row r="19" spans="1:22" hidden="1" x14ac:dyDescent="0.25">
      <c r="A19" s="8"/>
      <c r="B19" s="11" t="s">
        <v>34</v>
      </c>
      <c r="C19" s="3">
        <v>6</v>
      </c>
      <c r="D19" s="3">
        <v>4</v>
      </c>
      <c r="E19" s="3">
        <v>3</v>
      </c>
      <c r="F19" s="3">
        <v>14</v>
      </c>
      <c r="G19" s="3">
        <v>8</v>
      </c>
      <c r="H19" s="3">
        <v>1</v>
      </c>
      <c r="I19" s="3">
        <v>1</v>
      </c>
      <c r="J19" s="3"/>
      <c r="K19" s="3">
        <v>1</v>
      </c>
      <c r="L19" s="3">
        <v>5</v>
      </c>
      <c r="M19" s="3">
        <v>1</v>
      </c>
      <c r="N19" s="3">
        <v>1</v>
      </c>
      <c r="O19" s="3"/>
      <c r="P19" s="3"/>
      <c r="Q19" s="8">
        <f t="shared" si="0"/>
        <v>45</v>
      </c>
      <c r="R19" s="8" t="s">
        <v>41</v>
      </c>
      <c r="S19" s="29"/>
      <c r="T19" s="29">
        <f t="shared" si="1"/>
        <v>0</v>
      </c>
    </row>
    <row r="20" spans="1:22" hidden="1" x14ac:dyDescent="0.25">
      <c r="A20" s="8"/>
      <c r="B20" s="11" t="s">
        <v>40</v>
      </c>
      <c r="C20" s="3"/>
      <c r="D20" s="3"/>
      <c r="E20" s="3"/>
      <c r="F20" s="3"/>
      <c r="G20" s="3"/>
      <c r="H20" s="3"/>
      <c r="I20" s="3">
        <v>1</v>
      </c>
      <c r="J20" s="3"/>
      <c r="K20" s="3"/>
      <c r="L20" s="3"/>
      <c r="M20" s="3"/>
      <c r="N20" s="3"/>
      <c r="O20" s="3">
        <v>4</v>
      </c>
      <c r="P20" s="3"/>
      <c r="Q20" s="8">
        <f t="shared" si="0"/>
        <v>5</v>
      </c>
      <c r="R20" s="8" t="s">
        <v>41</v>
      </c>
      <c r="S20" s="29"/>
      <c r="T20" s="29">
        <f t="shared" si="1"/>
        <v>0</v>
      </c>
    </row>
    <row r="21" spans="1:22" hidden="1" x14ac:dyDescent="0.25">
      <c r="A21" s="8"/>
      <c r="B21" s="11" t="s">
        <v>35</v>
      </c>
      <c r="C21" s="3"/>
      <c r="D21" s="3">
        <v>1</v>
      </c>
      <c r="E21" s="3">
        <v>1</v>
      </c>
      <c r="F21" s="3">
        <v>1</v>
      </c>
      <c r="G21" s="3"/>
      <c r="H21" s="3">
        <v>14</v>
      </c>
      <c r="I21" s="3">
        <v>1</v>
      </c>
      <c r="J21" s="3"/>
      <c r="K21" s="3">
        <v>27</v>
      </c>
      <c r="L21" s="3">
        <v>13</v>
      </c>
      <c r="M21" s="3"/>
      <c r="N21" s="3">
        <v>1</v>
      </c>
      <c r="O21" s="3"/>
      <c r="P21" s="3"/>
      <c r="Q21" s="8">
        <f t="shared" si="0"/>
        <v>59</v>
      </c>
      <c r="R21" s="8" t="s">
        <v>39</v>
      </c>
      <c r="S21" s="29"/>
      <c r="T21" s="29">
        <f t="shared" si="1"/>
        <v>0</v>
      </c>
    </row>
    <row r="22" spans="1:22" hidden="1" x14ac:dyDescent="0.25">
      <c r="A22" s="8"/>
      <c r="B22" s="11" t="s">
        <v>36</v>
      </c>
      <c r="C22" s="3"/>
      <c r="D22" s="3">
        <v>28</v>
      </c>
      <c r="E22" s="3"/>
      <c r="F22" s="3">
        <v>1</v>
      </c>
      <c r="G22" s="3"/>
      <c r="H22" s="3">
        <v>2</v>
      </c>
      <c r="I22" s="3"/>
      <c r="J22" s="3">
        <v>1</v>
      </c>
      <c r="K22" s="3">
        <v>1</v>
      </c>
      <c r="L22" s="3"/>
      <c r="M22" s="3"/>
      <c r="N22" s="3"/>
      <c r="O22" s="3">
        <v>7</v>
      </c>
      <c r="P22" s="3"/>
      <c r="Q22" s="8">
        <f t="shared" si="0"/>
        <v>40</v>
      </c>
      <c r="R22" s="8" t="s">
        <v>39</v>
      </c>
      <c r="S22" s="29"/>
      <c r="T22" s="29">
        <f t="shared" si="1"/>
        <v>0</v>
      </c>
    </row>
    <row r="23" spans="1:22" ht="15.75" hidden="1" thickBot="1" x14ac:dyDescent="0.3">
      <c r="A23" s="8"/>
      <c r="B23" s="11" t="s">
        <v>37</v>
      </c>
      <c r="C23" s="3"/>
      <c r="D23" s="3"/>
      <c r="E23" s="3">
        <v>2</v>
      </c>
      <c r="F23" s="3"/>
      <c r="G23" s="3">
        <v>6</v>
      </c>
      <c r="H23" s="3">
        <v>3</v>
      </c>
      <c r="I23" s="3">
        <v>1</v>
      </c>
      <c r="J23" s="3">
        <v>1</v>
      </c>
      <c r="K23" s="3"/>
      <c r="L23" s="3"/>
      <c r="M23" s="3">
        <v>1</v>
      </c>
      <c r="N23" s="3">
        <v>2</v>
      </c>
      <c r="O23" s="3">
        <v>5</v>
      </c>
      <c r="P23" s="3">
        <v>13</v>
      </c>
      <c r="Q23" s="8">
        <f t="shared" si="0"/>
        <v>34</v>
      </c>
      <c r="R23" s="8"/>
      <c r="S23" s="29"/>
      <c r="T23" s="29">
        <f t="shared" si="1"/>
        <v>0</v>
      </c>
    </row>
    <row r="24" spans="1:22" ht="16.5" thickBot="1" x14ac:dyDescent="0.3">
      <c r="O24" s="43"/>
      <c r="P24" s="44"/>
      <c r="Q24" s="9"/>
      <c r="S24" s="24" t="s">
        <v>18</v>
      </c>
      <c r="T24" s="25">
        <f>SUM(T5:T12)</f>
        <v>27019.9</v>
      </c>
      <c r="V24" s="25">
        <f>SUM(V5:V12)</f>
        <v>21615.920000000002</v>
      </c>
    </row>
    <row r="26" spans="1:22" ht="16.5" hidden="1" thickBot="1" x14ac:dyDescent="0.3">
      <c r="O26" s="43" t="s">
        <v>18</v>
      </c>
      <c r="P26" s="44"/>
      <c r="Q26" s="9">
        <f>Q13+Q24</f>
        <v>1233</v>
      </c>
    </row>
  </sheetData>
  <mergeCells count="8">
    <mergeCell ref="A2:R2"/>
    <mergeCell ref="O26:P26"/>
    <mergeCell ref="O13:P13"/>
    <mergeCell ref="O24:P24"/>
    <mergeCell ref="A5:A6"/>
    <mergeCell ref="A7:A8"/>
    <mergeCell ref="A9:A10"/>
    <mergeCell ref="A11:A12"/>
  </mergeCells>
  <pageMargins left="0.25" right="0.25" top="0.75" bottom="0.75" header="0.3" footer="0.3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4"/>
  <sheetViews>
    <sheetView zoomScaleNormal="100" workbookViewId="0">
      <pane ySplit="4" topLeftCell="A5" activePane="bottomLeft" state="frozen"/>
      <selection activeCell="T33" sqref="T33"/>
      <selection pane="bottomLeft" activeCell="B59" sqref="B59"/>
    </sheetView>
  </sheetViews>
  <sheetFormatPr defaultColWidth="11.42578125" defaultRowHeight="15" x14ac:dyDescent="0.25"/>
  <cols>
    <col min="1" max="1" width="14.28515625" customWidth="1"/>
    <col min="4" max="17" width="6" customWidth="1"/>
  </cols>
  <sheetData>
    <row r="2" spans="1:22" ht="45.75" customHeight="1" x14ac:dyDescent="0.25">
      <c r="B2" s="45" t="s">
        <v>282</v>
      </c>
      <c r="C2" s="45"/>
      <c r="D2" s="45"/>
      <c r="E2" s="45"/>
      <c r="F2" s="45"/>
      <c r="G2" s="45"/>
    </row>
    <row r="3" spans="1:22" ht="15.75" thickBot="1" x14ac:dyDescent="0.3"/>
    <row r="4" spans="1:22" ht="32.25" thickBot="1" x14ac:dyDescent="0.3">
      <c r="A4" s="12" t="s">
        <v>285</v>
      </c>
      <c r="B4" s="12" t="s">
        <v>0</v>
      </c>
      <c r="C4" s="13" t="s">
        <v>280</v>
      </c>
      <c r="D4" s="14">
        <v>35</v>
      </c>
      <c r="E4" s="13">
        <v>36</v>
      </c>
      <c r="F4" s="14">
        <v>37</v>
      </c>
      <c r="G4" s="13">
        <v>38</v>
      </c>
      <c r="H4" s="14">
        <v>39</v>
      </c>
      <c r="I4" s="13">
        <v>40</v>
      </c>
      <c r="J4" s="14">
        <v>41</v>
      </c>
      <c r="K4" s="13">
        <v>42</v>
      </c>
      <c r="L4" s="14">
        <v>43</v>
      </c>
      <c r="M4" s="13">
        <v>44</v>
      </c>
      <c r="N4" s="14">
        <v>45</v>
      </c>
      <c r="O4" s="13">
        <v>46</v>
      </c>
      <c r="P4" s="14">
        <v>47</v>
      </c>
      <c r="Q4" s="15">
        <v>48</v>
      </c>
      <c r="R4" s="17" t="s">
        <v>1</v>
      </c>
      <c r="S4" s="17" t="s">
        <v>286</v>
      </c>
      <c r="T4" s="17" t="s">
        <v>287</v>
      </c>
      <c r="U4" s="15" t="s">
        <v>296</v>
      </c>
      <c r="V4" s="15" t="s">
        <v>297</v>
      </c>
    </row>
    <row r="5" spans="1:22" ht="27" customHeight="1" x14ac:dyDescent="0.25">
      <c r="A5" s="48"/>
      <c r="B5" s="52" t="s">
        <v>43</v>
      </c>
      <c r="C5" s="21" t="s">
        <v>44</v>
      </c>
      <c r="D5" s="5"/>
      <c r="E5" s="5"/>
      <c r="F5" s="5"/>
      <c r="G5" s="5"/>
      <c r="H5" s="5">
        <v>5</v>
      </c>
      <c r="I5" s="5">
        <v>5</v>
      </c>
      <c r="J5" s="5">
        <v>8</v>
      </c>
      <c r="K5" s="5">
        <v>11</v>
      </c>
      <c r="L5" s="5">
        <v>8</v>
      </c>
      <c r="M5" s="5">
        <v>7</v>
      </c>
      <c r="N5" s="5">
        <v>17</v>
      </c>
      <c r="O5" s="5">
        <v>3</v>
      </c>
      <c r="P5" s="5"/>
      <c r="Q5" s="5"/>
      <c r="R5" s="22">
        <f>SUM(D5:Q5)</f>
        <v>64</v>
      </c>
      <c r="S5" s="29">
        <v>28.5</v>
      </c>
      <c r="T5" s="29">
        <f t="shared" ref="T5:T31" si="0">R5*S5</f>
        <v>1824</v>
      </c>
      <c r="U5" s="35">
        <f>S5*0.8</f>
        <v>22.8</v>
      </c>
      <c r="V5" s="35">
        <f t="shared" ref="V5:V31" si="1">U5*R5</f>
        <v>1459.2</v>
      </c>
    </row>
    <row r="6" spans="1:22" ht="27" customHeight="1" x14ac:dyDescent="0.25">
      <c r="A6" s="47"/>
      <c r="B6" s="51"/>
      <c r="C6" s="20" t="s">
        <v>45</v>
      </c>
      <c r="D6" s="3"/>
      <c r="E6" s="3"/>
      <c r="F6" s="3"/>
      <c r="G6" s="3"/>
      <c r="H6" s="3">
        <v>2</v>
      </c>
      <c r="I6" s="3">
        <v>6</v>
      </c>
      <c r="J6" s="3">
        <v>3</v>
      </c>
      <c r="K6" s="3">
        <v>4</v>
      </c>
      <c r="L6" s="3">
        <v>2</v>
      </c>
      <c r="M6" s="3">
        <v>2</v>
      </c>
      <c r="N6" s="3">
        <v>1</v>
      </c>
      <c r="O6" s="3">
        <v>3</v>
      </c>
      <c r="P6" s="3">
        <v>1</v>
      </c>
      <c r="Q6" s="3"/>
      <c r="R6" s="23">
        <f t="shared" ref="R6:R53" si="2">SUM(D6:Q6)</f>
        <v>24</v>
      </c>
      <c r="S6" s="29">
        <v>28.5</v>
      </c>
      <c r="T6" s="29">
        <f t="shared" si="0"/>
        <v>684</v>
      </c>
      <c r="U6" s="36">
        <f t="shared" ref="U6:U53" si="3">S6*0.8</f>
        <v>22.8</v>
      </c>
      <c r="V6" s="36">
        <f t="shared" si="1"/>
        <v>547.20000000000005</v>
      </c>
    </row>
    <row r="7" spans="1:22" ht="18" customHeight="1" x14ac:dyDescent="0.25">
      <c r="A7" s="46"/>
      <c r="B7" s="50" t="s">
        <v>42</v>
      </c>
      <c r="C7" s="20" t="s">
        <v>46</v>
      </c>
      <c r="D7" s="3"/>
      <c r="E7" s="3"/>
      <c r="F7" s="3"/>
      <c r="G7" s="3"/>
      <c r="H7" s="3">
        <v>19</v>
      </c>
      <c r="I7" s="3">
        <v>14</v>
      </c>
      <c r="J7" s="3"/>
      <c r="K7" s="3"/>
      <c r="L7" s="3"/>
      <c r="M7" s="3"/>
      <c r="N7" s="3"/>
      <c r="O7" s="3">
        <v>2</v>
      </c>
      <c r="P7" s="3"/>
      <c r="Q7" s="3"/>
      <c r="R7" s="23">
        <f t="shared" si="2"/>
        <v>35</v>
      </c>
      <c r="S7" s="29">
        <v>28.7</v>
      </c>
      <c r="T7" s="29">
        <f t="shared" si="0"/>
        <v>1004.5</v>
      </c>
      <c r="U7" s="36">
        <f t="shared" si="3"/>
        <v>22.96</v>
      </c>
      <c r="V7" s="36">
        <f t="shared" si="1"/>
        <v>803.6</v>
      </c>
    </row>
    <row r="8" spans="1:22" ht="18" customHeight="1" x14ac:dyDescent="0.25">
      <c r="A8" s="49"/>
      <c r="B8" s="53"/>
      <c r="C8" s="20" t="s">
        <v>47</v>
      </c>
      <c r="D8" s="3"/>
      <c r="E8" s="3"/>
      <c r="F8" s="3"/>
      <c r="G8" s="3">
        <v>8</v>
      </c>
      <c r="H8" s="3">
        <v>6</v>
      </c>
      <c r="I8" s="3"/>
      <c r="J8" s="3">
        <v>4</v>
      </c>
      <c r="K8" s="3">
        <v>2</v>
      </c>
      <c r="L8" s="3"/>
      <c r="M8" s="3">
        <v>3</v>
      </c>
      <c r="N8" s="3">
        <v>5</v>
      </c>
      <c r="O8" s="3"/>
      <c r="P8" s="3"/>
      <c r="Q8" s="3"/>
      <c r="R8" s="23">
        <f t="shared" si="2"/>
        <v>28</v>
      </c>
      <c r="S8" s="29">
        <v>28.7</v>
      </c>
      <c r="T8" s="29">
        <f t="shared" si="0"/>
        <v>803.6</v>
      </c>
      <c r="U8" s="36">
        <f t="shared" si="3"/>
        <v>22.96</v>
      </c>
      <c r="V8" s="36">
        <f t="shared" si="1"/>
        <v>642.88</v>
      </c>
    </row>
    <row r="9" spans="1:22" ht="18" customHeight="1" x14ac:dyDescent="0.25">
      <c r="A9" s="47"/>
      <c r="B9" s="51"/>
      <c r="C9" s="20" t="s">
        <v>48</v>
      </c>
      <c r="D9" s="3"/>
      <c r="E9" s="3"/>
      <c r="F9" s="3"/>
      <c r="G9" s="3"/>
      <c r="H9" s="3">
        <v>1</v>
      </c>
      <c r="I9" s="3">
        <v>6</v>
      </c>
      <c r="J9" s="3"/>
      <c r="K9" s="3">
        <v>2</v>
      </c>
      <c r="L9" s="3"/>
      <c r="M9" s="3">
        <v>1</v>
      </c>
      <c r="N9" s="3">
        <v>1</v>
      </c>
      <c r="O9" s="3">
        <v>2</v>
      </c>
      <c r="P9" s="3"/>
      <c r="Q9" s="3"/>
      <c r="R9" s="23">
        <f t="shared" si="2"/>
        <v>13</v>
      </c>
      <c r="S9" s="29">
        <v>28.7</v>
      </c>
      <c r="T9" s="29">
        <f t="shared" si="0"/>
        <v>373.09999999999997</v>
      </c>
      <c r="U9" s="36">
        <f t="shared" si="3"/>
        <v>22.96</v>
      </c>
      <c r="V9" s="36">
        <f t="shared" si="1"/>
        <v>298.48</v>
      </c>
    </row>
    <row r="10" spans="1:22" ht="27" customHeight="1" x14ac:dyDescent="0.25">
      <c r="A10" s="46"/>
      <c r="B10" s="50" t="s">
        <v>49</v>
      </c>
      <c r="C10" s="20" t="s">
        <v>50</v>
      </c>
      <c r="D10" s="3"/>
      <c r="E10" s="3"/>
      <c r="F10" s="3"/>
      <c r="G10" s="3">
        <v>13</v>
      </c>
      <c r="H10" s="3">
        <v>3</v>
      </c>
      <c r="I10" s="3">
        <v>2</v>
      </c>
      <c r="J10" s="3"/>
      <c r="K10" s="3">
        <v>5</v>
      </c>
      <c r="L10" s="3">
        <v>8</v>
      </c>
      <c r="M10" s="3">
        <v>1</v>
      </c>
      <c r="N10" s="3"/>
      <c r="O10" s="3"/>
      <c r="P10" s="3"/>
      <c r="Q10" s="3"/>
      <c r="R10" s="23">
        <f t="shared" si="2"/>
        <v>32</v>
      </c>
      <c r="S10" s="29">
        <v>29.3</v>
      </c>
      <c r="T10" s="29">
        <f t="shared" si="0"/>
        <v>937.6</v>
      </c>
      <c r="U10" s="36">
        <f t="shared" si="3"/>
        <v>23.44</v>
      </c>
      <c r="V10" s="36">
        <f t="shared" si="1"/>
        <v>750.08</v>
      </c>
    </row>
    <row r="11" spans="1:22" ht="27" customHeight="1" x14ac:dyDescent="0.25">
      <c r="A11" s="47"/>
      <c r="B11" s="51"/>
      <c r="C11" s="20" t="s">
        <v>51</v>
      </c>
      <c r="D11" s="3"/>
      <c r="E11" s="3"/>
      <c r="F11" s="3"/>
      <c r="G11" s="3"/>
      <c r="H11" s="3">
        <v>3</v>
      </c>
      <c r="I11" s="3"/>
      <c r="J11" s="3"/>
      <c r="K11" s="3">
        <v>3</v>
      </c>
      <c r="L11" s="3"/>
      <c r="M11" s="3">
        <v>6</v>
      </c>
      <c r="N11" s="3"/>
      <c r="O11" s="3"/>
      <c r="P11" s="3"/>
      <c r="Q11" s="3"/>
      <c r="R11" s="23">
        <f t="shared" si="2"/>
        <v>12</v>
      </c>
      <c r="S11" s="29">
        <v>29.3</v>
      </c>
      <c r="T11" s="29">
        <f t="shared" si="0"/>
        <v>351.6</v>
      </c>
      <c r="U11" s="36">
        <f t="shared" si="3"/>
        <v>23.44</v>
      </c>
      <c r="V11" s="36">
        <f t="shared" si="1"/>
        <v>281.28000000000003</v>
      </c>
    </row>
    <row r="12" spans="1:22" ht="18" customHeight="1" x14ac:dyDescent="0.25">
      <c r="A12" s="46"/>
      <c r="B12" s="50" t="s">
        <v>55</v>
      </c>
      <c r="C12" s="20" t="s">
        <v>52</v>
      </c>
      <c r="D12" s="3"/>
      <c r="E12" s="3"/>
      <c r="F12" s="3">
        <v>1</v>
      </c>
      <c r="G12" s="3"/>
      <c r="H12" s="3"/>
      <c r="I12" s="3"/>
      <c r="J12" s="3">
        <v>1</v>
      </c>
      <c r="K12" s="3"/>
      <c r="L12" s="3"/>
      <c r="M12" s="3"/>
      <c r="N12" s="3"/>
      <c r="O12" s="3"/>
      <c r="P12" s="3"/>
      <c r="Q12" s="3"/>
      <c r="R12" s="23">
        <f t="shared" si="2"/>
        <v>2</v>
      </c>
      <c r="S12" s="29">
        <v>20.9</v>
      </c>
      <c r="T12" s="29">
        <f t="shared" si="0"/>
        <v>41.8</v>
      </c>
      <c r="U12" s="36">
        <f t="shared" si="3"/>
        <v>16.72</v>
      </c>
      <c r="V12" s="36">
        <f t="shared" si="1"/>
        <v>33.44</v>
      </c>
    </row>
    <row r="13" spans="1:22" ht="18" customHeight="1" x14ac:dyDescent="0.25">
      <c r="A13" s="49"/>
      <c r="B13" s="53"/>
      <c r="C13" s="21" t="s">
        <v>53</v>
      </c>
      <c r="D13" s="5"/>
      <c r="E13" s="5">
        <v>8</v>
      </c>
      <c r="F13" s="5">
        <v>10</v>
      </c>
      <c r="G13" s="5"/>
      <c r="H13" s="5">
        <v>14</v>
      </c>
      <c r="I13" s="5"/>
      <c r="J13" s="5">
        <v>6</v>
      </c>
      <c r="K13" s="5">
        <v>1</v>
      </c>
      <c r="L13" s="5">
        <v>9</v>
      </c>
      <c r="M13" s="5">
        <v>9</v>
      </c>
      <c r="N13" s="5">
        <v>14</v>
      </c>
      <c r="O13" s="5">
        <v>32</v>
      </c>
      <c r="P13" s="5">
        <v>26</v>
      </c>
      <c r="Q13" s="5"/>
      <c r="R13" s="22">
        <f t="shared" si="2"/>
        <v>129</v>
      </c>
      <c r="S13" s="29">
        <v>23.6</v>
      </c>
      <c r="T13" s="29">
        <f t="shared" si="0"/>
        <v>3044.4</v>
      </c>
      <c r="U13" s="36">
        <f t="shared" si="3"/>
        <v>18.880000000000003</v>
      </c>
      <c r="V13" s="36">
        <f t="shared" si="1"/>
        <v>2435.5200000000004</v>
      </c>
    </row>
    <row r="14" spans="1:22" ht="18" customHeight="1" x14ac:dyDescent="0.25">
      <c r="A14" s="47"/>
      <c r="B14" s="51"/>
      <c r="C14" s="20" t="s">
        <v>54</v>
      </c>
      <c r="D14" s="3"/>
      <c r="E14" s="3">
        <v>5</v>
      </c>
      <c r="F14" s="3">
        <v>5</v>
      </c>
      <c r="G14" s="3">
        <v>3</v>
      </c>
      <c r="H14" s="3">
        <v>2</v>
      </c>
      <c r="I14" s="3">
        <v>4</v>
      </c>
      <c r="J14" s="3">
        <v>9</v>
      </c>
      <c r="K14" s="3">
        <v>1</v>
      </c>
      <c r="L14" s="3">
        <v>1</v>
      </c>
      <c r="M14" s="3">
        <v>1</v>
      </c>
      <c r="N14" s="3">
        <v>3</v>
      </c>
      <c r="O14" s="3"/>
      <c r="P14" s="3">
        <v>3</v>
      </c>
      <c r="Q14" s="3"/>
      <c r="R14" s="23">
        <f t="shared" si="2"/>
        <v>37</v>
      </c>
      <c r="S14" s="29">
        <v>20.9</v>
      </c>
      <c r="T14" s="29">
        <f t="shared" si="0"/>
        <v>773.3</v>
      </c>
      <c r="U14" s="36">
        <f t="shared" si="3"/>
        <v>16.72</v>
      </c>
      <c r="V14" s="36">
        <f t="shared" si="1"/>
        <v>618.64</v>
      </c>
    </row>
    <row r="15" spans="1:22" ht="18" customHeight="1" x14ac:dyDescent="0.25">
      <c r="A15" s="46"/>
      <c r="B15" s="50" t="s">
        <v>59</v>
      </c>
      <c r="C15" s="20" t="s">
        <v>56</v>
      </c>
      <c r="D15" s="3"/>
      <c r="E15" s="3">
        <v>18</v>
      </c>
      <c r="F15" s="3">
        <v>26</v>
      </c>
      <c r="G15" s="3">
        <v>28</v>
      </c>
      <c r="H15" s="3">
        <v>61</v>
      </c>
      <c r="I15" s="3">
        <v>7</v>
      </c>
      <c r="J15" s="3"/>
      <c r="K15" s="3">
        <v>1</v>
      </c>
      <c r="L15" s="3">
        <v>3</v>
      </c>
      <c r="M15" s="3">
        <v>11</v>
      </c>
      <c r="N15" s="3">
        <v>12</v>
      </c>
      <c r="O15" s="3">
        <v>12</v>
      </c>
      <c r="P15" s="3">
        <v>21</v>
      </c>
      <c r="Q15" s="3"/>
      <c r="R15" s="23">
        <f t="shared" si="2"/>
        <v>200</v>
      </c>
      <c r="S15" s="29">
        <v>27.6</v>
      </c>
      <c r="T15" s="29">
        <f t="shared" si="0"/>
        <v>5520</v>
      </c>
      <c r="U15" s="36">
        <f t="shared" si="3"/>
        <v>22.080000000000002</v>
      </c>
      <c r="V15" s="36">
        <f t="shared" si="1"/>
        <v>4416</v>
      </c>
    </row>
    <row r="16" spans="1:22" ht="18" customHeight="1" x14ac:dyDescent="0.25">
      <c r="A16" s="49"/>
      <c r="B16" s="53"/>
      <c r="C16" s="20" t="s">
        <v>57</v>
      </c>
      <c r="D16" s="3"/>
      <c r="E16" s="3"/>
      <c r="F16" s="3">
        <v>2</v>
      </c>
      <c r="G16" s="3"/>
      <c r="H16" s="3">
        <v>2</v>
      </c>
      <c r="I16" s="3">
        <v>4</v>
      </c>
      <c r="J16" s="3">
        <v>3</v>
      </c>
      <c r="K16" s="3">
        <v>2</v>
      </c>
      <c r="L16" s="3">
        <v>1</v>
      </c>
      <c r="M16" s="3">
        <v>6</v>
      </c>
      <c r="N16" s="3">
        <v>3</v>
      </c>
      <c r="O16" s="3">
        <v>8</v>
      </c>
      <c r="P16" s="3">
        <v>6</v>
      </c>
      <c r="Q16" s="3"/>
      <c r="R16" s="23">
        <f t="shared" si="2"/>
        <v>37</v>
      </c>
      <c r="S16" s="29">
        <v>28.7</v>
      </c>
      <c r="T16" s="29">
        <f t="shared" si="0"/>
        <v>1061.8999999999999</v>
      </c>
      <c r="U16" s="36">
        <f t="shared" si="3"/>
        <v>22.96</v>
      </c>
      <c r="V16" s="36">
        <f t="shared" si="1"/>
        <v>849.52</v>
      </c>
    </row>
    <row r="17" spans="1:22" ht="18" customHeight="1" x14ac:dyDescent="0.25">
      <c r="A17" s="47"/>
      <c r="B17" s="51"/>
      <c r="C17" s="20" t="s">
        <v>58</v>
      </c>
      <c r="D17" s="3"/>
      <c r="E17" s="3">
        <v>3</v>
      </c>
      <c r="F17" s="3">
        <v>4</v>
      </c>
      <c r="G17" s="3">
        <v>5</v>
      </c>
      <c r="H17" s="3">
        <v>9</v>
      </c>
      <c r="I17" s="3">
        <v>5</v>
      </c>
      <c r="J17" s="3">
        <v>16</v>
      </c>
      <c r="K17" s="3">
        <v>1</v>
      </c>
      <c r="L17" s="3"/>
      <c r="M17" s="3"/>
      <c r="N17" s="3"/>
      <c r="O17" s="3"/>
      <c r="P17" s="3">
        <v>5</v>
      </c>
      <c r="Q17" s="3"/>
      <c r="R17" s="23">
        <f t="shared" si="2"/>
        <v>48</v>
      </c>
      <c r="S17" s="29">
        <v>24.9</v>
      </c>
      <c r="T17" s="29">
        <f t="shared" si="0"/>
        <v>1195.1999999999998</v>
      </c>
      <c r="U17" s="36">
        <f t="shared" si="3"/>
        <v>19.920000000000002</v>
      </c>
      <c r="V17" s="36">
        <f t="shared" si="1"/>
        <v>956.16000000000008</v>
      </c>
    </row>
    <row r="18" spans="1:22" ht="27" customHeight="1" x14ac:dyDescent="0.25">
      <c r="A18" s="46"/>
      <c r="B18" s="50" t="s">
        <v>62</v>
      </c>
      <c r="C18" s="20" t="s">
        <v>60</v>
      </c>
      <c r="D18" s="3"/>
      <c r="E18" s="3">
        <v>21</v>
      </c>
      <c r="F18" s="3">
        <v>64</v>
      </c>
      <c r="G18" s="3">
        <v>14</v>
      </c>
      <c r="H18" s="3">
        <v>28</v>
      </c>
      <c r="I18" s="3">
        <v>14</v>
      </c>
      <c r="J18" s="3">
        <v>11</v>
      </c>
      <c r="K18" s="3">
        <v>9</v>
      </c>
      <c r="L18" s="3">
        <v>2</v>
      </c>
      <c r="M18" s="3">
        <v>1</v>
      </c>
      <c r="N18" s="3"/>
      <c r="O18" s="3">
        <v>3</v>
      </c>
      <c r="P18" s="3">
        <v>5</v>
      </c>
      <c r="Q18" s="3"/>
      <c r="R18" s="23">
        <f t="shared" si="2"/>
        <v>172</v>
      </c>
      <c r="S18" s="29">
        <v>29.3</v>
      </c>
      <c r="T18" s="29">
        <f t="shared" si="0"/>
        <v>5039.6000000000004</v>
      </c>
      <c r="U18" s="36">
        <f t="shared" si="3"/>
        <v>23.44</v>
      </c>
      <c r="V18" s="36">
        <f t="shared" si="1"/>
        <v>4031.6800000000003</v>
      </c>
    </row>
    <row r="19" spans="1:22" ht="27" customHeight="1" x14ac:dyDescent="0.25">
      <c r="A19" s="47"/>
      <c r="B19" s="51"/>
      <c r="C19" s="20" t="s">
        <v>61</v>
      </c>
      <c r="D19" s="3"/>
      <c r="E19" s="3">
        <v>9</v>
      </c>
      <c r="F19" s="3">
        <v>10</v>
      </c>
      <c r="G19" s="3">
        <v>13</v>
      </c>
      <c r="H19" s="3">
        <v>5</v>
      </c>
      <c r="I19" s="3">
        <v>8</v>
      </c>
      <c r="J19" s="3">
        <v>15</v>
      </c>
      <c r="K19" s="3">
        <v>4</v>
      </c>
      <c r="L19" s="3">
        <v>11</v>
      </c>
      <c r="M19" s="3">
        <v>2</v>
      </c>
      <c r="N19" s="3">
        <v>2</v>
      </c>
      <c r="O19" s="3">
        <v>9</v>
      </c>
      <c r="P19" s="3">
        <v>3</v>
      </c>
      <c r="Q19" s="3"/>
      <c r="R19" s="23">
        <f t="shared" si="2"/>
        <v>91</v>
      </c>
      <c r="S19" s="29">
        <v>30.4</v>
      </c>
      <c r="T19" s="29">
        <f t="shared" si="0"/>
        <v>2766.4</v>
      </c>
      <c r="U19" s="36">
        <f t="shared" si="3"/>
        <v>24.32</v>
      </c>
      <c r="V19" s="36">
        <f t="shared" si="1"/>
        <v>2213.12</v>
      </c>
    </row>
    <row r="20" spans="1:22" ht="18" customHeight="1" x14ac:dyDescent="0.25">
      <c r="A20" s="46"/>
      <c r="B20" s="50" t="s">
        <v>66</v>
      </c>
      <c r="C20" s="20" t="s">
        <v>63</v>
      </c>
      <c r="D20" s="3"/>
      <c r="E20" s="3">
        <v>10</v>
      </c>
      <c r="F20" s="3">
        <v>6</v>
      </c>
      <c r="G20" s="3">
        <v>17</v>
      </c>
      <c r="H20" s="3">
        <v>24</v>
      </c>
      <c r="I20" s="3">
        <v>21</v>
      </c>
      <c r="J20" s="3">
        <v>9</v>
      </c>
      <c r="K20" s="3">
        <v>31</v>
      </c>
      <c r="L20" s="3">
        <v>2</v>
      </c>
      <c r="M20" s="3">
        <v>5</v>
      </c>
      <c r="N20" s="3">
        <v>1</v>
      </c>
      <c r="O20" s="3">
        <v>9</v>
      </c>
      <c r="P20" s="3">
        <v>13</v>
      </c>
      <c r="Q20" s="3"/>
      <c r="R20" s="23">
        <f t="shared" si="2"/>
        <v>148</v>
      </c>
      <c r="S20" s="29">
        <v>25.5</v>
      </c>
      <c r="T20" s="29">
        <f t="shared" si="0"/>
        <v>3774</v>
      </c>
      <c r="U20" s="36">
        <f t="shared" si="3"/>
        <v>20.400000000000002</v>
      </c>
      <c r="V20" s="36">
        <f t="shared" si="1"/>
        <v>3019.2000000000003</v>
      </c>
    </row>
    <row r="21" spans="1:22" ht="18" customHeight="1" x14ac:dyDescent="0.25">
      <c r="A21" s="49"/>
      <c r="B21" s="53"/>
      <c r="C21" s="21" t="s">
        <v>64</v>
      </c>
      <c r="D21" s="5"/>
      <c r="E21" s="5"/>
      <c r="F21" s="5">
        <v>2</v>
      </c>
      <c r="G21" s="5"/>
      <c r="H21" s="5">
        <v>2</v>
      </c>
      <c r="I21" s="5">
        <v>5</v>
      </c>
      <c r="J21" s="5"/>
      <c r="K21" s="5">
        <v>2</v>
      </c>
      <c r="L21" s="5">
        <v>1</v>
      </c>
      <c r="M21" s="5">
        <v>1</v>
      </c>
      <c r="N21" s="5"/>
      <c r="O21" s="5"/>
      <c r="P21" s="5">
        <v>5</v>
      </c>
      <c r="Q21" s="5"/>
      <c r="R21" s="22">
        <f t="shared" si="2"/>
        <v>18</v>
      </c>
      <c r="S21" s="29">
        <v>26.6</v>
      </c>
      <c r="T21" s="29">
        <f t="shared" si="0"/>
        <v>478.8</v>
      </c>
      <c r="U21" s="36">
        <f t="shared" si="3"/>
        <v>21.28</v>
      </c>
      <c r="V21" s="36">
        <f t="shared" si="1"/>
        <v>383.04</v>
      </c>
    </row>
    <row r="22" spans="1:22" ht="18" customHeight="1" x14ac:dyDescent="0.25">
      <c r="A22" s="47"/>
      <c r="B22" s="51"/>
      <c r="C22" s="20" t="s">
        <v>65</v>
      </c>
      <c r="D22" s="3"/>
      <c r="E22" s="3">
        <v>3</v>
      </c>
      <c r="F22" s="3">
        <v>16</v>
      </c>
      <c r="G22" s="3">
        <v>3</v>
      </c>
      <c r="H22" s="3">
        <v>13</v>
      </c>
      <c r="I22" s="3">
        <v>10</v>
      </c>
      <c r="J22" s="3">
        <v>9</v>
      </c>
      <c r="K22" s="3">
        <v>7</v>
      </c>
      <c r="L22" s="3">
        <v>1</v>
      </c>
      <c r="M22" s="3">
        <v>3</v>
      </c>
      <c r="N22" s="3"/>
      <c r="O22" s="3">
        <v>1</v>
      </c>
      <c r="P22" s="3">
        <v>1</v>
      </c>
      <c r="Q22" s="3"/>
      <c r="R22" s="23">
        <f t="shared" si="2"/>
        <v>67</v>
      </c>
      <c r="S22" s="29">
        <v>22.8</v>
      </c>
      <c r="T22" s="29">
        <f t="shared" si="0"/>
        <v>1527.6000000000001</v>
      </c>
      <c r="U22" s="36">
        <f t="shared" si="3"/>
        <v>18.240000000000002</v>
      </c>
      <c r="V22" s="36">
        <f t="shared" si="1"/>
        <v>1222.0800000000002</v>
      </c>
    </row>
    <row r="23" spans="1:22" ht="18" customHeight="1" x14ac:dyDescent="0.25">
      <c r="A23" s="46"/>
      <c r="B23" s="50" t="s">
        <v>85</v>
      </c>
      <c r="C23" s="20" t="s">
        <v>67</v>
      </c>
      <c r="D23" s="3"/>
      <c r="E23" s="3"/>
      <c r="F23" s="3"/>
      <c r="G23" s="3">
        <v>14</v>
      </c>
      <c r="H23" s="3">
        <v>21</v>
      </c>
      <c r="I23" s="3">
        <v>22</v>
      </c>
      <c r="J23" s="3">
        <v>26</v>
      </c>
      <c r="K23" s="3"/>
      <c r="L23" s="3">
        <v>1</v>
      </c>
      <c r="M23" s="3">
        <v>4</v>
      </c>
      <c r="N23" s="3">
        <v>7</v>
      </c>
      <c r="O23" s="3">
        <v>6</v>
      </c>
      <c r="P23" s="3">
        <v>10</v>
      </c>
      <c r="Q23" s="3"/>
      <c r="R23" s="23">
        <f t="shared" si="2"/>
        <v>111</v>
      </c>
      <c r="S23" s="29">
        <v>27</v>
      </c>
      <c r="T23" s="29">
        <f t="shared" si="0"/>
        <v>2997</v>
      </c>
      <c r="U23" s="36">
        <f t="shared" si="3"/>
        <v>21.6</v>
      </c>
      <c r="V23" s="36">
        <f t="shared" si="1"/>
        <v>2397.6000000000004</v>
      </c>
    </row>
    <row r="24" spans="1:22" ht="18" customHeight="1" x14ac:dyDescent="0.25">
      <c r="A24" s="49"/>
      <c r="B24" s="53"/>
      <c r="C24" s="20" t="s">
        <v>68</v>
      </c>
      <c r="D24" s="3"/>
      <c r="E24" s="3">
        <v>3</v>
      </c>
      <c r="F24" s="3">
        <v>1</v>
      </c>
      <c r="G24" s="3">
        <v>3</v>
      </c>
      <c r="H24" s="3">
        <v>1</v>
      </c>
      <c r="I24" s="3">
        <v>3</v>
      </c>
      <c r="J24" s="3">
        <v>3</v>
      </c>
      <c r="K24" s="3">
        <v>5</v>
      </c>
      <c r="L24" s="3"/>
      <c r="M24" s="3">
        <v>3</v>
      </c>
      <c r="N24" s="3">
        <v>4</v>
      </c>
      <c r="O24" s="3">
        <v>3</v>
      </c>
      <c r="P24" s="3">
        <v>2</v>
      </c>
      <c r="Q24" s="3"/>
      <c r="R24" s="23">
        <f t="shared" si="2"/>
        <v>31</v>
      </c>
      <c r="S24" s="29">
        <v>28.1</v>
      </c>
      <c r="T24" s="29">
        <f t="shared" si="0"/>
        <v>871.1</v>
      </c>
      <c r="U24" s="36">
        <f t="shared" si="3"/>
        <v>22.480000000000004</v>
      </c>
      <c r="V24" s="36">
        <f t="shared" si="1"/>
        <v>696.88000000000011</v>
      </c>
    </row>
    <row r="25" spans="1:22" ht="18" customHeight="1" x14ac:dyDescent="0.25">
      <c r="A25" s="47"/>
      <c r="B25" s="51"/>
      <c r="C25" s="20" t="s">
        <v>69</v>
      </c>
      <c r="D25" s="3"/>
      <c r="E25" s="3"/>
      <c r="F25" s="3"/>
      <c r="G25" s="3">
        <v>1</v>
      </c>
      <c r="H25" s="3">
        <v>13</v>
      </c>
      <c r="I25" s="3">
        <v>4</v>
      </c>
      <c r="J25" s="3">
        <v>19</v>
      </c>
      <c r="K25" s="3">
        <v>11</v>
      </c>
      <c r="L25" s="3">
        <v>5</v>
      </c>
      <c r="M25" s="3">
        <v>4</v>
      </c>
      <c r="N25" s="3">
        <v>4</v>
      </c>
      <c r="O25" s="3"/>
      <c r="P25" s="3"/>
      <c r="Q25" s="3"/>
      <c r="R25" s="23">
        <f t="shared" si="2"/>
        <v>61</v>
      </c>
      <c r="S25" s="29">
        <v>27</v>
      </c>
      <c r="T25" s="29">
        <f t="shared" si="0"/>
        <v>1647</v>
      </c>
      <c r="U25" s="36">
        <f t="shared" si="3"/>
        <v>21.6</v>
      </c>
      <c r="V25" s="36">
        <f t="shared" si="1"/>
        <v>1317.6000000000001</v>
      </c>
    </row>
    <row r="26" spans="1:22" ht="18" customHeight="1" x14ac:dyDescent="0.25">
      <c r="A26" s="46"/>
      <c r="B26" s="50" t="s">
        <v>86</v>
      </c>
      <c r="C26" s="20" t="s">
        <v>70</v>
      </c>
      <c r="D26" s="3"/>
      <c r="E26" s="3">
        <v>2</v>
      </c>
      <c r="F26" s="3">
        <v>2</v>
      </c>
      <c r="G26" s="3">
        <v>2</v>
      </c>
      <c r="H26" s="3">
        <v>2</v>
      </c>
      <c r="I26" s="3">
        <v>14</v>
      </c>
      <c r="J26" s="3">
        <v>2</v>
      </c>
      <c r="K26" s="3">
        <v>1</v>
      </c>
      <c r="L26" s="3">
        <v>9</v>
      </c>
      <c r="M26" s="3">
        <v>4</v>
      </c>
      <c r="N26" s="3">
        <v>3</v>
      </c>
      <c r="O26" s="3">
        <v>1</v>
      </c>
      <c r="P26" s="3"/>
      <c r="Q26" s="3"/>
      <c r="R26" s="23">
        <f t="shared" si="2"/>
        <v>42</v>
      </c>
      <c r="S26" s="29">
        <v>27.2</v>
      </c>
      <c r="T26" s="29">
        <f t="shared" si="0"/>
        <v>1142.3999999999999</v>
      </c>
      <c r="U26" s="36">
        <f t="shared" si="3"/>
        <v>21.76</v>
      </c>
      <c r="V26" s="36">
        <f t="shared" si="1"/>
        <v>913.92000000000007</v>
      </c>
    </row>
    <row r="27" spans="1:22" ht="18" customHeight="1" x14ac:dyDescent="0.25">
      <c r="A27" s="49"/>
      <c r="B27" s="53"/>
      <c r="C27" s="20" t="s">
        <v>71</v>
      </c>
      <c r="D27" s="3"/>
      <c r="E27" s="3"/>
      <c r="F27" s="3"/>
      <c r="G27" s="3"/>
      <c r="H27" s="3"/>
      <c r="I27" s="3">
        <v>5</v>
      </c>
      <c r="J27" s="3">
        <v>1</v>
      </c>
      <c r="K27" s="3">
        <v>8</v>
      </c>
      <c r="L27" s="3">
        <v>9</v>
      </c>
      <c r="M27" s="3">
        <v>2</v>
      </c>
      <c r="N27" s="3">
        <v>2</v>
      </c>
      <c r="O27" s="3">
        <v>4</v>
      </c>
      <c r="P27" s="3"/>
      <c r="Q27" s="3"/>
      <c r="R27" s="23">
        <f t="shared" si="2"/>
        <v>31</v>
      </c>
      <c r="S27" s="29">
        <v>28.3</v>
      </c>
      <c r="T27" s="29">
        <f t="shared" si="0"/>
        <v>877.30000000000007</v>
      </c>
      <c r="U27" s="36">
        <f t="shared" si="3"/>
        <v>22.64</v>
      </c>
      <c r="V27" s="36">
        <f t="shared" si="1"/>
        <v>701.84</v>
      </c>
    </row>
    <row r="28" spans="1:22" ht="18" customHeight="1" x14ac:dyDescent="0.25">
      <c r="A28" s="47"/>
      <c r="B28" s="51"/>
      <c r="C28" s="20" t="s">
        <v>72</v>
      </c>
      <c r="D28" s="3"/>
      <c r="E28" s="3"/>
      <c r="F28" s="3"/>
      <c r="G28" s="3"/>
      <c r="H28" s="3"/>
      <c r="I28" s="3"/>
      <c r="J28" s="3">
        <v>1</v>
      </c>
      <c r="K28" s="3">
        <v>4</v>
      </c>
      <c r="L28" s="3">
        <v>1</v>
      </c>
      <c r="M28" s="3">
        <v>1</v>
      </c>
      <c r="N28" s="3"/>
      <c r="O28" s="3"/>
      <c r="P28" s="3"/>
      <c r="Q28" s="3"/>
      <c r="R28" s="23">
        <f t="shared" si="2"/>
        <v>7</v>
      </c>
      <c r="S28" s="29">
        <v>27.2</v>
      </c>
      <c r="T28" s="29">
        <f t="shared" si="0"/>
        <v>190.4</v>
      </c>
      <c r="U28" s="36">
        <f t="shared" si="3"/>
        <v>21.76</v>
      </c>
      <c r="V28" s="36">
        <f t="shared" si="1"/>
        <v>152.32000000000002</v>
      </c>
    </row>
    <row r="29" spans="1:22" x14ac:dyDescent="0.25">
      <c r="A29" s="7"/>
      <c r="B29" s="22"/>
      <c r="C29" s="21" t="s">
        <v>73</v>
      </c>
      <c r="D29" s="5"/>
      <c r="E29" s="5">
        <v>1</v>
      </c>
      <c r="F29" s="5">
        <v>4</v>
      </c>
      <c r="G29" s="5"/>
      <c r="H29" s="5">
        <v>1</v>
      </c>
      <c r="I29" s="5">
        <v>1</v>
      </c>
      <c r="J29" s="5">
        <v>1</v>
      </c>
      <c r="K29" s="5">
        <v>2</v>
      </c>
      <c r="L29" s="5">
        <v>1</v>
      </c>
      <c r="M29" s="5">
        <v>1</v>
      </c>
      <c r="N29" s="5">
        <v>1</v>
      </c>
      <c r="O29" s="5"/>
      <c r="P29" s="5"/>
      <c r="Q29" s="5"/>
      <c r="R29" s="22">
        <f t="shared" si="2"/>
        <v>13</v>
      </c>
      <c r="S29" s="29"/>
      <c r="T29" s="29">
        <f t="shared" si="0"/>
        <v>0</v>
      </c>
      <c r="U29" s="36">
        <f t="shared" si="3"/>
        <v>0</v>
      </c>
      <c r="V29" s="36">
        <f t="shared" si="1"/>
        <v>0</v>
      </c>
    </row>
    <row r="30" spans="1:22" ht="27" customHeight="1" x14ac:dyDescent="0.25">
      <c r="A30" s="32"/>
      <c r="B30" s="50" t="s">
        <v>291</v>
      </c>
      <c r="C30" s="20" t="s">
        <v>74</v>
      </c>
      <c r="D30" s="3"/>
      <c r="E30" s="3"/>
      <c r="F30" s="3">
        <v>1</v>
      </c>
      <c r="G30" s="3">
        <v>1</v>
      </c>
      <c r="H30" s="3">
        <v>4</v>
      </c>
      <c r="I30" s="3">
        <v>1</v>
      </c>
      <c r="J30" s="3">
        <v>1</v>
      </c>
      <c r="K30" s="3">
        <v>1</v>
      </c>
      <c r="L30" s="3"/>
      <c r="M30" s="3">
        <v>14</v>
      </c>
      <c r="N30" s="3">
        <v>10</v>
      </c>
      <c r="O30" s="3">
        <v>1</v>
      </c>
      <c r="P30" s="3"/>
      <c r="Q30" s="3"/>
      <c r="R30" s="23">
        <f t="shared" si="2"/>
        <v>34</v>
      </c>
      <c r="S30" s="29"/>
      <c r="T30" s="29">
        <f t="shared" si="0"/>
        <v>0</v>
      </c>
      <c r="U30" s="36">
        <f t="shared" si="3"/>
        <v>0</v>
      </c>
      <c r="V30" s="36">
        <f t="shared" si="1"/>
        <v>0</v>
      </c>
    </row>
    <row r="31" spans="1:22" ht="27" customHeight="1" thickBot="1" x14ac:dyDescent="0.3">
      <c r="A31" s="33"/>
      <c r="B31" s="51"/>
      <c r="C31" s="20" t="s">
        <v>75</v>
      </c>
      <c r="D31" s="3"/>
      <c r="E31" s="3"/>
      <c r="F31" s="3">
        <v>1</v>
      </c>
      <c r="G31" s="3"/>
      <c r="H31" s="3"/>
      <c r="I31" s="3">
        <v>2</v>
      </c>
      <c r="J31" s="3">
        <v>3</v>
      </c>
      <c r="K31" s="3">
        <v>4</v>
      </c>
      <c r="L31" s="3"/>
      <c r="M31" s="3"/>
      <c r="N31" s="3"/>
      <c r="O31" s="3"/>
      <c r="P31" s="3"/>
      <c r="Q31" s="3"/>
      <c r="R31" s="23">
        <f t="shared" si="2"/>
        <v>10</v>
      </c>
      <c r="S31" s="29"/>
      <c r="T31" s="29">
        <f t="shared" si="0"/>
        <v>0</v>
      </c>
      <c r="U31" s="36">
        <f t="shared" si="3"/>
        <v>0</v>
      </c>
      <c r="V31" s="36">
        <f t="shared" si="1"/>
        <v>0</v>
      </c>
    </row>
    <row r="32" spans="1:22" ht="32.25" thickBot="1" x14ac:dyDescent="0.3">
      <c r="A32" s="12" t="s">
        <v>285</v>
      </c>
      <c r="B32" s="12" t="s">
        <v>0</v>
      </c>
      <c r="C32" s="13" t="s">
        <v>280</v>
      </c>
      <c r="D32" s="14">
        <v>35</v>
      </c>
      <c r="E32" s="13">
        <v>36</v>
      </c>
      <c r="F32" s="14">
        <v>37</v>
      </c>
      <c r="G32" s="13">
        <v>38</v>
      </c>
      <c r="H32" s="14">
        <v>39</v>
      </c>
      <c r="I32" s="13">
        <v>40</v>
      </c>
      <c r="J32" s="14">
        <v>41</v>
      </c>
      <c r="K32" s="13">
        <v>42</v>
      </c>
      <c r="L32" s="14">
        <v>43</v>
      </c>
      <c r="M32" s="13">
        <v>44</v>
      </c>
      <c r="N32" s="14">
        <v>45</v>
      </c>
      <c r="O32" s="13">
        <v>46</v>
      </c>
      <c r="P32" s="14">
        <v>47</v>
      </c>
      <c r="Q32" s="15">
        <v>48</v>
      </c>
      <c r="R32" s="17" t="s">
        <v>1</v>
      </c>
      <c r="S32" s="17" t="s">
        <v>286</v>
      </c>
      <c r="T32" s="17" t="s">
        <v>287</v>
      </c>
      <c r="U32" s="15" t="s">
        <v>296</v>
      </c>
      <c r="V32" s="15" t="s">
        <v>297</v>
      </c>
    </row>
    <row r="33" spans="1:22" ht="45" customHeight="1" x14ac:dyDescent="0.25">
      <c r="A33" s="8"/>
      <c r="B33" s="23" t="s">
        <v>292</v>
      </c>
      <c r="C33" s="20" t="s">
        <v>76</v>
      </c>
      <c r="D33" s="3"/>
      <c r="E33" s="3">
        <v>48</v>
      </c>
      <c r="F33" s="3">
        <v>24</v>
      </c>
      <c r="G33" s="3">
        <v>19</v>
      </c>
      <c r="H33" s="3">
        <v>15</v>
      </c>
      <c r="I33" s="3"/>
      <c r="J33" s="3">
        <v>3</v>
      </c>
      <c r="K33" s="3">
        <v>9</v>
      </c>
      <c r="L33" s="3">
        <v>8</v>
      </c>
      <c r="M33" s="3">
        <v>32</v>
      </c>
      <c r="N33" s="3">
        <v>24</v>
      </c>
      <c r="O33" s="3">
        <v>13</v>
      </c>
      <c r="P33" s="3"/>
      <c r="Q33" s="3"/>
      <c r="R33" s="23">
        <f t="shared" si="2"/>
        <v>195</v>
      </c>
      <c r="S33" s="29">
        <v>21.7</v>
      </c>
      <c r="T33" s="29">
        <f t="shared" ref="T33:T53" si="4">R33*S33</f>
        <v>4231.5</v>
      </c>
      <c r="U33" s="36">
        <f t="shared" si="3"/>
        <v>17.36</v>
      </c>
      <c r="V33" s="36">
        <f t="shared" ref="V33:V53" si="5">U33*R33</f>
        <v>3385.2</v>
      </c>
    </row>
    <row r="34" spans="1:22" ht="27" customHeight="1" x14ac:dyDescent="0.25">
      <c r="A34" s="46"/>
      <c r="B34" s="50" t="s">
        <v>87</v>
      </c>
      <c r="C34" s="20" t="s">
        <v>77</v>
      </c>
      <c r="D34" s="3"/>
      <c r="E34" s="3">
        <v>24</v>
      </c>
      <c r="F34" s="3">
        <v>25</v>
      </c>
      <c r="G34" s="3">
        <v>10</v>
      </c>
      <c r="H34" s="3">
        <v>7</v>
      </c>
      <c r="I34" s="3">
        <v>28</v>
      </c>
      <c r="J34" s="3">
        <v>15</v>
      </c>
      <c r="K34" s="3">
        <v>29</v>
      </c>
      <c r="L34" s="3">
        <v>9</v>
      </c>
      <c r="M34" s="3">
        <v>8</v>
      </c>
      <c r="N34" s="3">
        <v>3</v>
      </c>
      <c r="O34" s="3"/>
      <c r="P34" s="3">
        <v>4</v>
      </c>
      <c r="Q34" s="3"/>
      <c r="R34" s="23">
        <f t="shared" si="2"/>
        <v>162</v>
      </c>
      <c r="S34" s="29">
        <v>18.399999999999999</v>
      </c>
      <c r="T34" s="29">
        <f t="shared" si="4"/>
        <v>2980.7999999999997</v>
      </c>
      <c r="U34" s="36">
        <f t="shared" si="3"/>
        <v>14.719999999999999</v>
      </c>
      <c r="V34" s="36">
        <f t="shared" si="5"/>
        <v>2384.64</v>
      </c>
    </row>
    <row r="35" spans="1:22" ht="27" customHeight="1" x14ac:dyDescent="0.25">
      <c r="A35" s="47"/>
      <c r="B35" s="51"/>
      <c r="C35" s="20" t="s">
        <v>78</v>
      </c>
      <c r="D35" s="3"/>
      <c r="E35" s="3">
        <v>5</v>
      </c>
      <c r="F35" s="3">
        <v>4</v>
      </c>
      <c r="G35" s="3">
        <v>4</v>
      </c>
      <c r="H35" s="3">
        <v>9</v>
      </c>
      <c r="I35" s="3">
        <v>10</v>
      </c>
      <c r="J35" s="3">
        <v>8</v>
      </c>
      <c r="K35" s="3">
        <v>4</v>
      </c>
      <c r="L35" s="3">
        <v>12</v>
      </c>
      <c r="M35" s="3">
        <v>4</v>
      </c>
      <c r="N35" s="3">
        <v>2</v>
      </c>
      <c r="O35" s="3"/>
      <c r="P35" s="3"/>
      <c r="Q35" s="3"/>
      <c r="R35" s="23">
        <f t="shared" si="2"/>
        <v>62</v>
      </c>
      <c r="S35" s="29">
        <v>17.3</v>
      </c>
      <c r="T35" s="29">
        <f t="shared" si="4"/>
        <v>1072.6000000000001</v>
      </c>
      <c r="U35" s="36">
        <f t="shared" si="3"/>
        <v>13.840000000000002</v>
      </c>
      <c r="V35" s="36">
        <f t="shared" si="5"/>
        <v>858.08000000000015</v>
      </c>
    </row>
    <row r="36" spans="1:22" ht="27" customHeight="1" x14ac:dyDescent="0.25">
      <c r="A36" s="46"/>
      <c r="B36" s="50" t="s">
        <v>88</v>
      </c>
      <c r="C36" s="20" t="s">
        <v>80</v>
      </c>
      <c r="D36" s="3"/>
      <c r="E36" s="3">
        <v>11</v>
      </c>
      <c r="F36" s="3">
        <v>5</v>
      </c>
      <c r="G36" s="3">
        <v>4</v>
      </c>
      <c r="H36" s="3">
        <v>2</v>
      </c>
      <c r="I36" s="3">
        <v>24</v>
      </c>
      <c r="J36" s="3">
        <v>11</v>
      </c>
      <c r="K36" s="3">
        <v>17</v>
      </c>
      <c r="L36" s="3">
        <v>6</v>
      </c>
      <c r="M36" s="3">
        <v>1</v>
      </c>
      <c r="N36" s="3">
        <v>14</v>
      </c>
      <c r="O36" s="3"/>
      <c r="P36" s="3">
        <v>36</v>
      </c>
      <c r="Q36" s="3"/>
      <c r="R36" s="23">
        <f t="shared" si="2"/>
        <v>131</v>
      </c>
      <c r="S36" s="29">
        <v>18.3</v>
      </c>
      <c r="T36" s="29">
        <f t="shared" si="4"/>
        <v>2397.3000000000002</v>
      </c>
      <c r="U36" s="36">
        <f t="shared" si="3"/>
        <v>14.64</v>
      </c>
      <c r="V36" s="36">
        <f t="shared" si="5"/>
        <v>1917.8400000000001</v>
      </c>
    </row>
    <row r="37" spans="1:22" ht="27" customHeight="1" x14ac:dyDescent="0.25">
      <c r="A37" s="47"/>
      <c r="B37" s="51"/>
      <c r="C37" s="20" t="s">
        <v>79</v>
      </c>
      <c r="D37" s="3">
        <v>2</v>
      </c>
      <c r="E37" s="3">
        <v>8</v>
      </c>
      <c r="F37" s="3">
        <v>16</v>
      </c>
      <c r="G37" s="3">
        <v>4</v>
      </c>
      <c r="H37" s="3">
        <v>12</v>
      </c>
      <c r="I37" s="3">
        <v>20</v>
      </c>
      <c r="J37" s="3">
        <v>7</v>
      </c>
      <c r="K37" s="3">
        <v>5</v>
      </c>
      <c r="L37" s="3">
        <v>17</v>
      </c>
      <c r="M37" s="3">
        <v>14</v>
      </c>
      <c r="N37" s="3">
        <v>5</v>
      </c>
      <c r="O37" s="3">
        <v>7</v>
      </c>
      <c r="P37" s="3">
        <v>7</v>
      </c>
      <c r="Q37" s="3"/>
      <c r="R37" s="23">
        <f t="shared" si="2"/>
        <v>124</v>
      </c>
      <c r="S37" s="29">
        <v>17.2</v>
      </c>
      <c r="T37" s="29">
        <f t="shared" si="4"/>
        <v>2132.7999999999997</v>
      </c>
      <c r="U37" s="36">
        <f t="shared" si="3"/>
        <v>13.76</v>
      </c>
      <c r="V37" s="36">
        <f t="shared" si="5"/>
        <v>1706.24</v>
      </c>
    </row>
    <row r="38" spans="1:22" ht="27" customHeight="1" x14ac:dyDescent="0.25">
      <c r="A38" s="46"/>
      <c r="B38" s="50" t="s">
        <v>89</v>
      </c>
      <c r="C38" s="21" t="s">
        <v>81</v>
      </c>
      <c r="D38" s="5"/>
      <c r="E38" s="5">
        <v>2</v>
      </c>
      <c r="F38" s="5">
        <v>1</v>
      </c>
      <c r="G38" s="5">
        <v>2</v>
      </c>
      <c r="H38" s="5">
        <v>1</v>
      </c>
      <c r="I38" s="5">
        <v>24</v>
      </c>
      <c r="J38" s="5">
        <v>18</v>
      </c>
      <c r="K38" s="5">
        <v>22</v>
      </c>
      <c r="L38" s="5">
        <v>9</v>
      </c>
      <c r="M38" s="5">
        <v>22</v>
      </c>
      <c r="N38" s="5">
        <v>19</v>
      </c>
      <c r="O38" s="5">
        <v>20</v>
      </c>
      <c r="P38" s="5">
        <v>10</v>
      </c>
      <c r="Q38" s="5"/>
      <c r="R38" s="22">
        <f t="shared" si="2"/>
        <v>150</v>
      </c>
      <c r="S38" s="29">
        <v>20.3</v>
      </c>
      <c r="T38" s="29">
        <f t="shared" si="4"/>
        <v>3045</v>
      </c>
      <c r="U38" s="36">
        <f t="shared" si="3"/>
        <v>16.240000000000002</v>
      </c>
      <c r="V38" s="36">
        <f t="shared" si="5"/>
        <v>2436.0000000000005</v>
      </c>
    </row>
    <row r="39" spans="1:22" ht="27" customHeight="1" x14ac:dyDescent="0.25">
      <c r="A39" s="47"/>
      <c r="B39" s="51"/>
      <c r="C39" s="20" t="s">
        <v>82</v>
      </c>
      <c r="D39" s="3"/>
      <c r="E39" s="3">
        <v>24</v>
      </c>
      <c r="F39" s="3">
        <v>14</v>
      </c>
      <c r="G39" s="3">
        <v>10</v>
      </c>
      <c r="H39" s="3">
        <v>14</v>
      </c>
      <c r="I39" s="3">
        <v>13</v>
      </c>
      <c r="J39" s="3">
        <v>7</v>
      </c>
      <c r="K39" s="3">
        <v>9</v>
      </c>
      <c r="L39" s="3">
        <v>22</v>
      </c>
      <c r="M39" s="3">
        <v>4</v>
      </c>
      <c r="N39" s="3">
        <v>5</v>
      </c>
      <c r="O39" s="3">
        <v>17</v>
      </c>
      <c r="P39" s="3">
        <v>9</v>
      </c>
      <c r="Q39" s="3"/>
      <c r="R39" s="23">
        <f t="shared" si="2"/>
        <v>148</v>
      </c>
      <c r="S39" s="29">
        <v>19.2</v>
      </c>
      <c r="T39" s="29">
        <f t="shared" si="4"/>
        <v>2841.6</v>
      </c>
      <c r="U39" s="36">
        <f t="shared" si="3"/>
        <v>15.36</v>
      </c>
      <c r="V39" s="36">
        <f t="shared" si="5"/>
        <v>2273.2799999999997</v>
      </c>
    </row>
    <row r="40" spans="1:22" ht="27" customHeight="1" x14ac:dyDescent="0.25">
      <c r="A40" s="46"/>
      <c r="B40" s="50" t="s">
        <v>90</v>
      </c>
      <c r="C40" s="20" t="s">
        <v>83</v>
      </c>
      <c r="D40" s="3"/>
      <c r="E40" s="3">
        <v>74</v>
      </c>
      <c r="F40" s="3">
        <v>39</v>
      </c>
      <c r="G40" s="3"/>
      <c r="H40" s="3">
        <v>2</v>
      </c>
      <c r="I40" s="3">
        <v>46</v>
      </c>
      <c r="J40" s="3">
        <v>41</v>
      </c>
      <c r="K40" s="3">
        <v>66</v>
      </c>
      <c r="L40" s="3">
        <v>54</v>
      </c>
      <c r="M40" s="3">
        <v>59</v>
      </c>
      <c r="N40" s="3">
        <v>70</v>
      </c>
      <c r="O40" s="3">
        <v>69</v>
      </c>
      <c r="P40" s="3">
        <v>28</v>
      </c>
      <c r="Q40" s="3"/>
      <c r="R40" s="23">
        <f t="shared" si="2"/>
        <v>548</v>
      </c>
      <c r="S40" s="29">
        <v>18.3</v>
      </c>
      <c r="T40" s="29">
        <f t="shared" si="4"/>
        <v>10028.4</v>
      </c>
      <c r="U40" s="36">
        <f t="shared" si="3"/>
        <v>14.64</v>
      </c>
      <c r="V40" s="36">
        <f t="shared" si="5"/>
        <v>8022.72</v>
      </c>
    </row>
    <row r="41" spans="1:22" ht="27" customHeight="1" x14ac:dyDescent="0.25">
      <c r="A41" s="47"/>
      <c r="B41" s="51"/>
      <c r="C41" s="20" t="s">
        <v>84</v>
      </c>
      <c r="D41" s="3"/>
      <c r="E41" s="3">
        <v>6</v>
      </c>
      <c r="F41" s="3">
        <v>6</v>
      </c>
      <c r="G41" s="3"/>
      <c r="H41" s="3">
        <v>21</v>
      </c>
      <c r="I41" s="3">
        <v>17</v>
      </c>
      <c r="J41" s="3">
        <v>28</v>
      </c>
      <c r="K41" s="3">
        <v>25</v>
      </c>
      <c r="L41" s="3">
        <v>24</v>
      </c>
      <c r="M41" s="3">
        <v>50</v>
      </c>
      <c r="N41" s="3">
        <v>24</v>
      </c>
      <c r="O41" s="3">
        <v>38</v>
      </c>
      <c r="P41" s="3">
        <v>15</v>
      </c>
      <c r="Q41" s="3"/>
      <c r="R41" s="23">
        <f t="shared" si="2"/>
        <v>254</v>
      </c>
      <c r="S41" s="29">
        <v>18.3</v>
      </c>
      <c r="T41" s="29">
        <f t="shared" si="4"/>
        <v>4648.2</v>
      </c>
      <c r="U41" s="36">
        <f t="shared" si="3"/>
        <v>14.64</v>
      </c>
      <c r="V41" s="36">
        <f t="shared" si="5"/>
        <v>3718.56</v>
      </c>
    </row>
    <row r="42" spans="1:22" ht="27" customHeight="1" x14ac:dyDescent="0.25">
      <c r="A42" s="46"/>
      <c r="B42" s="50" t="s">
        <v>103</v>
      </c>
      <c r="C42" s="20" t="s">
        <v>91</v>
      </c>
      <c r="D42" s="3"/>
      <c r="E42" s="3">
        <v>3</v>
      </c>
      <c r="F42" s="3">
        <v>12</v>
      </c>
      <c r="G42" s="3">
        <v>1</v>
      </c>
      <c r="H42" s="3">
        <v>16</v>
      </c>
      <c r="I42" s="3"/>
      <c r="J42" s="3">
        <v>4</v>
      </c>
      <c r="K42" s="3"/>
      <c r="L42" s="3"/>
      <c r="M42" s="3"/>
      <c r="N42" s="3">
        <v>14</v>
      </c>
      <c r="O42" s="3">
        <v>22</v>
      </c>
      <c r="P42" s="3">
        <v>6</v>
      </c>
      <c r="Q42" s="3"/>
      <c r="R42" s="23">
        <f t="shared" si="2"/>
        <v>78</v>
      </c>
      <c r="S42" s="29">
        <v>28.7</v>
      </c>
      <c r="T42" s="29">
        <f t="shared" si="4"/>
        <v>2238.6</v>
      </c>
      <c r="U42" s="36">
        <f t="shared" si="3"/>
        <v>22.96</v>
      </c>
      <c r="V42" s="36">
        <f t="shared" si="5"/>
        <v>1790.88</v>
      </c>
    </row>
    <row r="43" spans="1:22" ht="27" customHeight="1" x14ac:dyDescent="0.25">
      <c r="A43" s="47"/>
      <c r="B43" s="51"/>
      <c r="C43" s="20" t="s">
        <v>92</v>
      </c>
      <c r="D43" s="3"/>
      <c r="E43" s="3">
        <v>5</v>
      </c>
      <c r="F43" s="3">
        <v>10</v>
      </c>
      <c r="G43" s="3"/>
      <c r="H43" s="3">
        <v>2</v>
      </c>
      <c r="I43" s="3">
        <v>2</v>
      </c>
      <c r="J43" s="3">
        <v>6</v>
      </c>
      <c r="K43" s="3"/>
      <c r="L43" s="3">
        <v>11</v>
      </c>
      <c r="M43" s="3">
        <v>18</v>
      </c>
      <c r="N43" s="3">
        <v>12</v>
      </c>
      <c r="O43" s="3">
        <v>8</v>
      </c>
      <c r="P43" s="3">
        <v>3</v>
      </c>
      <c r="Q43" s="3"/>
      <c r="R43" s="23">
        <f t="shared" si="2"/>
        <v>77</v>
      </c>
      <c r="S43" s="29">
        <v>26</v>
      </c>
      <c r="T43" s="29">
        <f t="shared" si="4"/>
        <v>2002</v>
      </c>
      <c r="U43" s="36">
        <f t="shared" si="3"/>
        <v>20.8</v>
      </c>
      <c r="V43" s="36">
        <f t="shared" si="5"/>
        <v>1601.6000000000001</v>
      </c>
    </row>
    <row r="44" spans="1:22" ht="27" customHeight="1" x14ac:dyDescent="0.25">
      <c r="A44" s="46"/>
      <c r="B44" s="50" t="s">
        <v>104</v>
      </c>
      <c r="C44" s="20" t="s">
        <v>93</v>
      </c>
      <c r="D44" s="3"/>
      <c r="E44" s="3"/>
      <c r="F44" s="3"/>
      <c r="G44" s="3">
        <v>3</v>
      </c>
      <c r="H44" s="3">
        <v>1</v>
      </c>
      <c r="I44" s="3">
        <v>2</v>
      </c>
      <c r="J44" s="3"/>
      <c r="K44" s="3"/>
      <c r="L44" s="3">
        <v>1</v>
      </c>
      <c r="M44" s="3">
        <v>1</v>
      </c>
      <c r="N44" s="3">
        <v>3</v>
      </c>
      <c r="O44" s="3">
        <v>9</v>
      </c>
      <c r="P44" s="3">
        <v>5</v>
      </c>
      <c r="Q44" s="3"/>
      <c r="R44" s="23">
        <f t="shared" si="2"/>
        <v>25</v>
      </c>
      <c r="S44" s="29">
        <v>26.1</v>
      </c>
      <c r="T44" s="29">
        <f t="shared" si="4"/>
        <v>652.5</v>
      </c>
      <c r="U44" s="36">
        <f t="shared" si="3"/>
        <v>20.880000000000003</v>
      </c>
      <c r="V44" s="36">
        <f t="shared" si="5"/>
        <v>522.00000000000011</v>
      </c>
    </row>
    <row r="45" spans="1:22" ht="27" customHeight="1" x14ac:dyDescent="0.25">
      <c r="A45" s="47"/>
      <c r="B45" s="51"/>
      <c r="C45" s="20" t="s">
        <v>94</v>
      </c>
      <c r="D45" s="3"/>
      <c r="E45" s="3">
        <v>9</v>
      </c>
      <c r="F45" s="3">
        <v>20</v>
      </c>
      <c r="G45" s="3">
        <v>8</v>
      </c>
      <c r="H45" s="3"/>
      <c r="I45" s="3">
        <v>7</v>
      </c>
      <c r="J45" s="3">
        <v>12</v>
      </c>
      <c r="K45" s="3">
        <v>1</v>
      </c>
      <c r="L45" s="3">
        <v>1</v>
      </c>
      <c r="M45" s="3">
        <v>16</v>
      </c>
      <c r="N45" s="3">
        <v>22</v>
      </c>
      <c r="O45" s="3">
        <v>21</v>
      </c>
      <c r="P45" s="3">
        <v>7</v>
      </c>
      <c r="Q45" s="3"/>
      <c r="R45" s="23">
        <f t="shared" si="2"/>
        <v>124</v>
      </c>
      <c r="S45" s="29">
        <v>23.4</v>
      </c>
      <c r="T45" s="29">
        <f t="shared" si="4"/>
        <v>2901.6</v>
      </c>
      <c r="U45" s="36">
        <f t="shared" si="3"/>
        <v>18.72</v>
      </c>
      <c r="V45" s="36">
        <f t="shared" si="5"/>
        <v>2321.2799999999997</v>
      </c>
    </row>
    <row r="46" spans="1:22" ht="27" customHeight="1" x14ac:dyDescent="0.25">
      <c r="A46" s="46"/>
      <c r="B46" s="50" t="s">
        <v>105</v>
      </c>
      <c r="C46" s="21" t="s">
        <v>95</v>
      </c>
      <c r="D46" s="5"/>
      <c r="E46" s="5">
        <v>5</v>
      </c>
      <c r="F46" s="5">
        <v>11</v>
      </c>
      <c r="G46" s="5">
        <v>1</v>
      </c>
      <c r="H46" s="5">
        <v>1</v>
      </c>
      <c r="I46" s="5">
        <v>2</v>
      </c>
      <c r="J46" s="5">
        <v>1</v>
      </c>
      <c r="K46" s="5"/>
      <c r="L46" s="5"/>
      <c r="M46" s="5">
        <v>1</v>
      </c>
      <c r="N46" s="5">
        <v>4</v>
      </c>
      <c r="O46" s="5">
        <v>4</v>
      </c>
      <c r="P46" s="5">
        <v>7</v>
      </c>
      <c r="Q46" s="5"/>
      <c r="R46" s="22">
        <f t="shared" si="2"/>
        <v>37</v>
      </c>
      <c r="S46" s="29">
        <v>24.8</v>
      </c>
      <c r="T46" s="29">
        <f t="shared" si="4"/>
        <v>917.6</v>
      </c>
      <c r="U46" s="36">
        <f t="shared" si="3"/>
        <v>19.840000000000003</v>
      </c>
      <c r="V46" s="36">
        <f t="shared" si="5"/>
        <v>734.08000000000015</v>
      </c>
    </row>
    <row r="47" spans="1:22" ht="27" customHeight="1" x14ac:dyDescent="0.25">
      <c r="A47" s="47"/>
      <c r="B47" s="51"/>
      <c r="C47" s="20" t="s">
        <v>96</v>
      </c>
      <c r="D47" s="3"/>
      <c r="E47" s="3"/>
      <c r="F47" s="3">
        <v>4</v>
      </c>
      <c r="G47" s="3">
        <v>4</v>
      </c>
      <c r="H47" s="3">
        <v>1</v>
      </c>
      <c r="I47" s="3">
        <v>8</v>
      </c>
      <c r="J47" s="3">
        <v>7</v>
      </c>
      <c r="K47" s="3">
        <v>1</v>
      </c>
      <c r="L47" s="3"/>
      <c r="M47" s="3">
        <v>2</v>
      </c>
      <c r="N47" s="3">
        <v>11</v>
      </c>
      <c r="O47" s="3">
        <v>5</v>
      </c>
      <c r="P47" s="3">
        <v>40</v>
      </c>
      <c r="Q47" s="3"/>
      <c r="R47" s="23">
        <f t="shared" si="2"/>
        <v>83</v>
      </c>
      <c r="S47" s="29">
        <v>22.1</v>
      </c>
      <c r="T47" s="29">
        <f t="shared" si="4"/>
        <v>1834.3000000000002</v>
      </c>
      <c r="U47" s="36">
        <f t="shared" si="3"/>
        <v>17.680000000000003</v>
      </c>
      <c r="V47" s="36">
        <f t="shared" si="5"/>
        <v>1467.4400000000003</v>
      </c>
    </row>
    <row r="48" spans="1:22" ht="27" customHeight="1" x14ac:dyDescent="0.25">
      <c r="A48" s="46"/>
      <c r="B48" s="50" t="s">
        <v>106</v>
      </c>
      <c r="C48" s="20" t="s">
        <v>97</v>
      </c>
      <c r="D48" s="3"/>
      <c r="E48" s="3"/>
      <c r="F48" s="3">
        <v>1</v>
      </c>
      <c r="G48" s="3">
        <v>1</v>
      </c>
      <c r="H48" s="3">
        <v>20</v>
      </c>
      <c r="I48" s="3">
        <v>10</v>
      </c>
      <c r="J48" s="3">
        <v>1</v>
      </c>
      <c r="K48" s="3">
        <v>1</v>
      </c>
      <c r="L48" s="3"/>
      <c r="M48" s="3"/>
      <c r="N48" s="3"/>
      <c r="O48" s="3"/>
      <c r="P48" s="3"/>
      <c r="Q48" s="3"/>
      <c r="R48" s="23">
        <f t="shared" si="2"/>
        <v>34</v>
      </c>
      <c r="S48" s="29">
        <v>17.3</v>
      </c>
      <c r="T48" s="29">
        <f t="shared" si="4"/>
        <v>588.20000000000005</v>
      </c>
      <c r="U48" s="36">
        <f t="shared" si="3"/>
        <v>13.840000000000002</v>
      </c>
      <c r="V48" s="36">
        <f t="shared" si="5"/>
        <v>470.56000000000006</v>
      </c>
    </row>
    <row r="49" spans="1:22" ht="27" customHeight="1" x14ac:dyDescent="0.25">
      <c r="A49" s="47"/>
      <c r="B49" s="51"/>
      <c r="C49" s="20" t="s">
        <v>98</v>
      </c>
      <c r="D49" s="3"/>
      <c r="E49" s="3">
        <v>11</v>
      </c>
      <c r="F49" s="3">
        <v>5</v>
      </c>
      <c r="G49" s="3">
        <v>7</v>
      </c>
      <c r="H49" s="3"/>
      <c r="I49" s="3">
        <v>3</v>
      </c>
      <c r="J49" s="3"/>
      <c r="K49" s="3">
        <v>1</v>
      </c>
      <c r="L49" s="3"/>
      <c r="M49" s="3">
        <v>8</v>
      </c>
      <c r="N49" s="3"/>
      <c r="O49" s="3">
        <v>11</v>
      </c>
      <c r="P49" s="3">
        <v>4</v>
      </c>
      <c r="Q49" s="3"/>
      <c r="R49" s="23">
        <f t="shared" si="2"/>
        <v>50</v>
      </c>
      <c r="S49" s="29">
        <v>18.399999999999999</v>
      </c>
      <c r="T49" s="29">
        <f t="shared" si="4"/>
        <v>919.99999999999989</v>
      </c>
      <c r="U49" s="36">
        <f t="shared" si="3"/>
        <v>14.719999999999999</v>
      </c>
      <c r="V49" s="36">
        <f t="shared" si="5"/>
        <v>736</v>
      </c>
    </row>
    <row r="50" spans="1:22" ht="27" customHeight="1" x14ac:dyDescent="0.25">
      <c r="A50" s="46"/>
      <c r="B50" s="50" t="s">
        <v>107</v>
      </c>
      <c r="C50" s="20" t="s">
        <v>99</v>
      </c>
      <c r="D50" s="3"/>
      <c r="E50" s="3"/>
      <c r="F50" s="3"/>
      <c r="G50" s="3"/>
      <c r="H50" s="3"/>
      <c r="I50" s="3">
        <v>2</v>
      </c>
      <c r="J50" s="3">
        <v>4</v>
      </c>
      <c r="K50" s="3"/>
      <c r="L50" s="3"/>
      <c r="M50" s="3"/>
      <c r="N50" s="3"/>
      <c r="O50" s="3"/>
      <c r="P50" s="3">
        <v>3</v>
      </c>
      <c r="Q50" s="3"/>
      <c r="R50" s="23">
        <f t="shared" si="2"/>
        <v>9</v>
      </c>
      <c r="S50" s="29">
        <v>17.2</v>
      </c>
      <c r="T50" s="29">
        <f t="shared" si="4"/>
        <v>154.79999999999998</v>
      </c>
      <c r="U50" s="36">
        <f t="shared" si="3"/>
        <v>13.76</v>
      </c>
      <c r="V50" s="36">
        <f t="shared" si="5"/>
        <v>123.84</v>
      </c>
    </row>
    <row r="51" spans="1:22" ht="27" customHeight="1" x14ac:dyDescent="0.25">
      <c r="A51" s="47"/>
      <c r="B51" s="51"/>
      <c r="C51" s="20" t="s">
        <v>100</v>
      </c>
      <c r="D51" s="3"/>
      <c r="E51" s="3">
        <v>2</v>
      </c>
      <c r="F51" s="3">
        <v>8</v>
      </c>
      <c r="G51" s="3">
        <v>18</v>
      </c>
      <c r="H51" s="3">
        <v>23</v>
      </c>
      <c r="I51" s="3"/>
      <c r="J51" s="3">
        <v>4</v>
      </c>
      <c r="K51" s="3"/>
      <c r="L51" s="3"/>
      <c r="M51" s="3"/>
      <c r="N51" s="3"/>
      <c r="O51" s="3"/>
      <c r="P51" s="3">
        <v>14</v>
      </c>
      <c r="Q51" s="3"/>
      <c r="R51" s="23">
        <f t="shared" si="2"/>
        <v>69</v>
      </c>
      <c r="S51" s="29">
        <v>18.3</v>
      </c>
      <c r="T51" s="29">
        <f t="shared" si="4"/>
        <v>1262.7</v>
      </c>
      <c r="U51" s="36">
        <f t="shared" si="3"/>
        <v>14.64</v>
      </c>
      <c r="V51" s="36">
        <f t="shared" si="5"/>
        <v>1010.1600000000001</v>
      </c>
    </row>
    <row r="52" spans="1:22" ht="27" customHeight="1" x14ac:dyDescent="0.25">
      <c r="A52" s="46"/>
      <c r="B52" s="50" t="s">
        <v>108</v>
      </c>
      <c r="C52" s="20" t="s">
        <v>101</v>
      </c>
      <c r="D52" s="3"/>
      <c r="E52" s="3">
        <v>9</v>
      </c>
      <c r="F52" s="3">
        <v>1</v>
      </c>
      <c r="G52" s="3"/>
      <c r="H52" s="3">
        <v>4</v>
      </c>
      <c r="I52" s="3">
        <v>2</v>
      </c>
      <c r="J52" s="3">
        <v>8</v>
      </c>
      <c r="K52" s="3">
        <v>10</v>
      </c>
      <c r="L52" s="3">
        <v>13</v>
      </c>
      <c r="M52" s="3">
        <v>17</v>
      </c>
      <c r="N52" s="3"/>
      <c r="O52" s="3">
        <v>8</v>
      </c>
      <c r="P52" s="3"/>
      <c r="Q52" s="3"/>
      <c r="R52" s="23">
        <f t="shared" si="2"/>
        <v>72</v>
      </c>
      <c r="S52" s="29">
        <v>19.2</v>
      </c>
      <c r="T52" s="29">
        <f t="shared" si="4"/>
        <v>1382.3999999999999</v>
      </c>
      <c r="U52" s="36">
        <f t="shared" si="3"/>
        <v>15.36</v>
      </c>
      <c r="V52" s="36">
        <f t="shared" si="5"/>
        <v>1105.92</v>
      </c>
    </row>
    <row r="53" spans="1:22" ht="26.25" customHeight="1" thickBot="1" x14ac:dyDescent="0.3">
      <c r="A53" s="47"/>
      <c r="B53" s="51"/>
      <c r="C53" s="20" t="s">
        <v>102</v>
      </c>
      <c r="D53" s="3"/>
      <c r="E53" s="3">
        <v>24</v>
      </c>
      <c r="F53" s="3">
        <v>6</v>
      </c>
      <c r="G53" s="3"/>
      <c r="H53" s="3"/>
      <c r="I53" s="3"/>
      <c r="J53" s="3"/>
      <c r="K53" s="3"/>
      <c r="L53" s="3">
        <v>7</v>
      </c>
      <c r="M53" s="3">
        <v>15</v>
      </c>
      <c r="N53" s="3">
        <v>6</v>
      </c>
      <c r="O53" s="3"/>
      <c r="P53" s="3">
        <v>1</v>
      </c>
      <c r="Q53" s="3"/>
      <c r="R53" s="23">
        <f t="shared" si="2"/>
        <v>59</v>
      </c>
      <c r="S53" s="29">
        <v>20.3</v>
      </c>
      <c r="T53" s="29">
        <f t="shared" si="4"/>
        <v>1197.7</v>
      </c>
      <c r="U53" s="36">
        <f t="shared" si="3"/>
        <v>16.240000000000002</v>
      </c>
      <c r="V53" s="36">
        <f t="shared" si="5"/>
        <v>958.16000000000008</v>
      </c>
    </row>
    <row r="54" spans="1:22" ht="16.5" thickBot="1" x14ac:dyDescent="0.3">
      <c r="P54" s="43" t="s">
        <v>18</v>
      </c>
      <c r="Q54" s="44"/>
      <c r="R54" s="9">
        <f>SUM(R5:R53)</f>
        <v>3988</v>
      </c>
      <c r="S54" s="24" t="s">
        <v>18</v>
      </c>
      <c r="T54" s="25">
        <f>SUM(T5:T53)</f>
        <v>88357.200000000026</v>
      </c>
      <c r="V54" s="25">
        <f>SUM(V5:V53)</f>
        <v>70685.759999999995</v>
      </c>
    </row>
  </sheetData>
  <mergeCells count="41">
    <mergeCell ref="B52:B53"/>
    <mergeCell ref="B42:B43"/>
    <mergeCell ref="B44:B45"/>
    <mergeCell ref="B46:B47"/>
    <mergeCell ref="B48:B49"/>
    <mergeCell ref="B50:B51"/>
    <mergeCell ref="B30:B31"/>
    <mergeCell ref="B40:B41"/>
    <mergeCell ref="B5:B6"/>
    <mergeCell ref="B7:B9"/>
    <mergeCell ref="B10:B11"/>
    <mergeCell ref="B12:B14"/>
    <mergeCell ref="B15:B17"/>
    <mergeCell ref="B18:B19"/>
    <mergeCell ref="B20:B22"/>
    <mergeCell ref="B23:B25"/>
    <mergeCell ref="B26:B28"/>
    <mergeCell ref="B34:B35"/>
    <mergeCell ref="B36:B37"/>
    <mergeCell ref="B38:B39"/>
    <mergeCell ref="A44:A45"/>
    <mergeCell ref="A46:A47"/>
    <mergeCell ref="A48:A49"/>
    <mergeCell ref="A50:A51"/>
    <mergeCell ref="A52:A53"/>
    <mergeCell ref="P54:Q54"/>
    <mergeCell ref="B2:G2"/>
    <mergeCell ref="A5:A6"/>
    <mergeCell ref="A7:A9"/>
    <mergeCell ref="A10:A11"/>
    <mergeCell ref="A12:A14"/>
    <mergeCell ref="A15:A17"/>
    <mergeCell ref="A18:A19"/>
    <mergeCell ref="A20:A22"/>
    <mergeCell ref="A23:A25"/>
    <mergeCell ref="A26:A28"/>
    <mergeCell ref="A34:A35"/>
    <mergeCell ref="A36:A37"/>
    <mergeCell ref="A38:A39"/>
    <mergeCell ref="A40:A41"/>
    <mergeCell ref="A42:A43"/>
  </mergeCells>
  <pageMargins left="0.23622047244094491" right="0.15748031496062992" top="0.31496062992125984" bottom="0.35433070866141736" header="0.31496062992125984" footer="0.31496062992125984"/>
  <pageSetup paperSize="9" scale="75" orientation="landscape" r:id="rId1"/>
  <rowBreaks count="1" manualBreakCount="1">
    <brk id="31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25"/>
  <sheetViews>
    <sheetView topLeftCell="A10" zoomScaleNormal="100" workbookViewId="0">
      <selection activeCell="J8" sqref="J8"/>
    </sheetView>
  </sheetViews>
  <sheetFormatPr defaultColWidth="11.42578125" defaultRowHeight="15" x14ac:dyDescent="0.25"/>
  <cols>
    <col min="1" max="1" width="14.5703125" customWidth="1"/>
    <col min="4" max="16" width="6" customWidth="1"/>
  </cols>
  <sheetData>
    <row r="2" spans="1:21" ht="48.75" customHeight="1" x14ac:dyDescent="0.25">
      <c r="B2" s="45" t="s">
        <v>283</v>
      </c>
      <c r="C2" s="45"/>
      <c r="D2" s="45"/>
      <c r="E2" s="45"/>
      <c r="F2" s="45"/>
      <c r="G2" s="45"/>
    </row>
    <row r="3" spans="1:21" ht="15.75" thickBot="1" x14ac:dyDescent="0.3"/>
    <row r="4" spans="1:21" ht="32.25" thickBot="1" x14ac:dyDescent="0.3">
      <c r="A4" s="12" t="s">
        <v>285</v>
      </c>
      <c r="B4" s="12" t="s">
        <v>0</v>
      </c>
      <c r="C4" s="13" t="s">
        <v>280</v>
      </c>
      <c r="D4" s="14">
        <v>36</v>
      </c>
      <c r="E4" s="13">
        <v>37</v>
      </c>
      <c r="F4" s="14">
        <v>38</v>
      </c>
      <c r="G4" s="13">
        <v>39</v>
      </c>
      <c r="H4" s="14">
        <v>40</v>
      </c>
      <c r="I4" s="13">
        <v>41</v>
      </c>
      <c r="J4" s="14">
        <v>42</v>
      </c>
      <c r="K4" s="13">
        <v>43</v>
      </c>
      <c r="L4" s="14">
        <v>44</v>
      </c>
      <c r="M4" s="13">
        <v>45</v>
      </c>
      <c r="N4" s="14">
        <v>46</v>
      </c>
      <c r="O4" s="13">
        <v>47</v>
      </c>
      <c r="P4" s="14">
        <v>48</v>
      </c>
      <c r="Q4" s="15" t="s">
        <v>1</v>
      </c>
      <c r="R4" s="17" t="s">
        <v>286</v>
      </c>
      <c r="S4" s="17" t="s">
        <v>287</v>
      </c>
      <c r="T4" s="15" t="s">
        <v>296</v>
      </c>
      <c r="U4" s="15" t="s">
        <v>297</v>
      </c>
    </row>
    <row r="5" spans="1:21" ht="27" customHeight="1" x14ac:dyDescent="0.25">
      <c r="A5" s="48"/>
      <c r="B5" s="52" t="s">
        <v>129</v>
      </c>
      <c r="C5" s="21" t="s">
        <v>109</v>
      </c>
      <c r="D5" s="5"/>
      <c r="E5" s="5">
        <v>2</v>
      </c>
      <c r="F5" s="5">
        <v>4</v>
      </c>
      <c r="G5" s="5">
        <v>3</v>
      </c>
      <c r="H5" s="5">
        <v>1</v>
      </c>
      <c r="I5" s="5">
        <v>1</v>
      </c>
      <c r="J5" s="5">
        <v>6</v>
      </c>
      <c r="K5" s="5">
        <v>7</v>
      </c>
      <c r="L5" s="5">
        <v>1</v>
      </c>
      <c r="M5" s="5">
        <v>7</v>
      </c>
      <c r="N5" s="5">
        <v>4</v>
      </c>
      <c r="O5" s="5"/>
      <c r="P5" s="5"/>
      <c r="Q5" s="5">
        <f>SUM(D5:P5)</f>
        <v>36</v>
      </c>
      <c r="R5" s="29">
        <v>25.2</v>
      </c>
      <c r="S5" s="29">
        <f t="shared" ref="S5:S24" si="0">Q5*R5</f>
        <v>907.19999999999993</v>
      </c>
      <c r="T5" s="35">
        <f>R5*0.8</f>
        <v>20.16</v>
      </c>
      <c r="U5" s="35">
        <f t="shared" ref="U5:U24" si="1">T5*Q5</f>
        <v>725.76</v>
      </c>
    </row>
    <row r="6" spans="1:21" ht="27" customHeight="1" x14ac:dyDescent="0.25">
      <c r="A6" s="47"/>
      <c r="B6" s="51"/>
      <c r="C6" s="20" t="s">
        <v>110</v>
      </c>
      <c r="D6" s="3"/>
      <c r="E6" s="3"/>
      <c r="F6" s="3"/>
      <c r="G6" s="3"/>
      <c r="H6" s="3">
        <v>4</v>
      </c>
      <c r="I6" s="3"/>
      <c r="J6" s="3"/>
      <c r="K6" s="3"/>
      <c r="L6" s="3">
        <v>3</v>
      </c>
      <c r="M6" s="3">
        <v>1</v>
      </c>
      <c r="N6" s="3"/>
      <c r="O6" s="3"/>
      <c r="P6" s="3"/>
      <c r="Q6" s="3">
        <f t="shared" ref="Q6:Q24" si="2">SUM(D6:P6)</f>
        <v>8</v>
      </c>
      <c r="R6" s="29">
        <v>26.3</v>
      </c>
      <c r="S6" s="29">
        <f t="shared" si="0"/>
        <v>210.4</v>
      </c>
      <c r="T6" s="36">
        <f t="shared" ref="T6:T24" si="3">R6*0.8</f>
        <v>21.040000000000003</v>
      </c>
      <c r="U6" s="36">
        <f t="shared" si="1"/>
        <v>168.32000000000002</v>
      </c>
    </row>
    <row r="7" spans="1:21" ht="27" customHeight="1" x14ac:dyDescent="0.25">
      <c r="A7" s="46"/>
      <c r="B7" s="50" t="s">
        <v>130</v>
      </c>
      <c r="C7" s="20" t="s">
        <v>111</v>
      </c>
      <c r="D7" s="3"/>
      <c r="E7" s="3"/>
      <c r="F7" s="3">
        <v>14</v>
      </c>
      <c r="G7" s="3">
        <v>13</v>
      </c>
      <c r="H7" s="3">
        <v>8</v>
      </c>
      <c r="I7" s="3">
        <v>26</v>
      </c>
      <c r="J7" s="3">
        <v>12</v>
      </c>
      <c r="K7" s="3">
        <v>17</v>
      </c>
      <c r="L7" s="3">
        <v>7</v>
      </c>
      <c r="M7" s="3"/>
      <c r="N7" s="3">
        <v>9</v>
      </c>
      <c r="O7" s="3"/>
      <c r="P7" s="3"/>
      <c r="Q7" s="3">
        <f t="shared" si="2"/>
        <v>106</v>
      </c>
      <c r="R7" s="29">
        <v>25.3</v>
      </c>
      <c r="S7" s="29">
        <f t="shared" si="0"/>
        <v>2681.8</v>
      </c>
      <c r="T7" s="36">
        <f t="shared" si="3"/>
        <v>20.240000000000002</v>
      </c>
      <c r="U7" s="36">
        <f t="shared" si="1"/>
        <v>2145.44</v>
      </c>
    </row>
    <row r="8" spans="1:21" ht="27" customHeight="1" x14ac:dyDescent="0.25">
      <c r="A8" s="47"/>
      <c r="B8" s="51"/>
      <c r="C8" s="20" t="s">
        <v>112</v>
      </c>
      <c r="D8" s="3"/>
      <c r="E8" s="3"/>
      <c r="F8" s="3"/>
      <c r="G8" s="3"/>
      <c r="H8" s="3">
        <v>1</v>
      </c>
      <c r="I8" s="3"/>
      <c r="J8" s="3">
        <v>4</v>
      </c>
      <c r="K8" s="3">
        <v>16</v>
      </c>
      <c r="L8" s="3">
        <v>6</v>
      </c>
      <c r="M8" s="3">
        <v>3</v>
      </c>
      <c r="N8" s="3"/>
      <c r="O8" s="3"/>
      <c r="P8" s="3"/>
      <c r="Q8" s="3">
        <f t="shared" si="2"/>
        <v>30</v>
      </c>
      <c r="R8" s="29">
        <v>26.4</v>
      </c>
      <c r="S8" s="29">
        <f t="shared" si="0"/>
        <v>792</v>
      </c>
      <c r="T8" s="36">
        <f t="shared" si="3"/>
        <v>21.12</v>
      </c>
      <c r="U8" s="36">
        <f t="shared" si="1"/>
        <v>633.6</v>
      </c>
    </row>
    <row r="9" spans="1:21" ht="27" customHeight="1" x14ac:dyDescent="0.25">
      <c r="A9" s="46"/>
      <c r="B9" s="50" t="s">
        <v>131</v>
      </c>
      <c r="C9" s="20" t="s">
        <v>113</v>
      </c>
      <c r="D9" s="3"/>
      <c r="E9" s="3"/>
      <c r="F9" s="3">
        <v>1</v>
      </c>
      <c r="G9" s="3">
        <v>3</v>
      </c>
      <c r="H9" s="3">
        <v>13</v>
      </c>
      <c r="I9" s="3">
        <v>12</v>
      </c>
      <c r="J9" s="3">
        <v>7</v>
      </c>
      <c r="K9" s="3">
        <v>8</v>
      </c>
      <c r="L9" s="3">
        <v>6</v>
      </c>
      <c r="M9" s="3">
        <v>10</v>
      </c>
      <c r="N9" s="3">
        <v>3</v>
      </c>
      <c r="O9" s="3"/>
      <c r="P9" s="3"/>
      <c r="Q9" s="3">
        <f t="shared" si="2"/>
        <v>63</v>
      </c>
      <c r="R9" s="29">
        <v>25.4</v>
      </c>
      <c r="S9" s="29">
        <f t="shared" si="0"/>
        <v>1600.1999999999998</v>
      </c>
      <c r="T9" s="36">
        <f t="shared" si="3"/>
        <v>20.32</v>
      </c>
      <c r="U9" s="36">
        <f t="shared" si="1"/>
        <v>1280.1600000000001</v>
      </c>
    </row>
    <row r="10" spans="1:21" ht="27" customHeight="1" x14ac:dyDescent="0.25">
      <c r="A10" s="47"/>
      <c r="B10" s="51"/>
      <c r="C10" s="20" t="s">
        <v>114</v>
      </c>
      <c r="D10" s="3"/>
      <c r="E10" s="3"/>
      <c r="F10" s="3"/>
      <c r="G10" s="3">
        <v>14</v>
      </c>
      <c r="H10" s="3"/>
      <c r="I10" s="3">
        <v>3</v>
      </c>
      <c r="J10" s="3">
        <v>3</v>
      </c>
      <c r="K10" s="3">
        <v>26</v>
      </c>
      <c r="L10" s="3">
        <v>13</v>
      </c>
      <c r="M10" s="3">
        <v>7</v>
      </c>
      <c r="N10" s="3"/>
      <c r="O10" s="3"/>
      <c r="P10" s="3"/>
      <c r="Q10" s="3">
        <f t="shared" si="2"/>
        <v>66</v>
      </c>
      <c r="R10" s="29">
        <v>26.5</v>
      </c>
      <c r="S10" s="29">
        <f t="shared" si="0"/>
        <v>1749</v>
      </c>
      <c r="T10" s="36">
        <f t="shared" si="3"/>
        <v>21.200000000000003</v>
      </c>
      <c r="U10" s="36">
        <f t="shared" si="1"/>
        <v>1399.2000000000003</v>
      </c>
    </row>
    <row r="11" spans="1:21" ht="18" customHeight="1" x14ac:dyDescent="0.25">
      <c r="A11" s="46"/>
      <c r="B11" s="50" t="s">
        <v>132</v>
      </c>
      <c r="C11" s="20" t="s">
        <v>115</v>
      </c>
      <c r="D11" s="3">
        <v>10</v>
      </c>
      <c r="E11" s="3">
        <v>8</v>
      </c>
      <c r="F11" s="3">
        <v>20</v>
      </c>
      <c r="G11" s="3">
        <v>25</v>
      </c>
      <c r="H11" s="3">
        <v>4</v>
      </c>
      <c r="I11" s="3"/>
      <c r="J11" s="3"/>
      <c r="K11" s="3">
        <v>1</v>
      </c>
      <c r="L11" s="3"/>
      <c r="M11" s="3"/>
      <c r="N11" s="3"/>
      <c r="O11" s="3"/>
      <c r="P11" s="3"/>
      <c r="Q11" s="3">
        <f t="shared" si="2"/>
        <v>68</v>
      </c>
      <c r="R11" s="29">
        <v>31.4</v>
      </c>
      <c r="S11" s="29">
        <f t="shared" si="0"/>
        <v>2135.1999999999998</v>
      </c>
      <c r="T11" s="36">
        <f t="shared" si="3"/>
        <v>25.12</v>
      </c>
      <c r="U11" s="36">
        <f t="shared" si="1"/>
        <v>1708.16</v>
      </c>
    </row>
    <row r="12" spans="1:21" ht="18" customHeight="1" x14ac:dyDescent="0.25">
      <c r="A12" s="49"/>
      <c r="B12" s="51"/>
      <c r="C12" s="20" t="s">
        <v>116</v>
      </c>
      <c r="D12" s="3">
        <v>17</v>
      </c>
      <c r="E12" s="3">
        <v>15</v>
      </c>
      <c r="F12" s="3">
        <v>7</v>
      </c>
      <c r="G12" s="3">
        <v>3</v>
      </c>
      <c r="H12" s="3">
        <v>16</v>
      </c>
      <c r="I12" s="3">
        <v>4</v>
      </c>
      <c r="J12" s="3"/>
      <c r="K12" s="3"/>
      <c r="L12" s="3">
        <v>4</v>
      </c>
      <c r="M12" s="3"/>
      <c r="N12" s="3">
        <v>20</v>
      </c>
      <c r="O12" s="3"/>
      <c r="P12" s="3"/>
      <c r="Q12" s="3">
        <f t="shared" si="2"/>
        <v>86</v>
      </c>
      <c r="R12" s="29">
        <v>32.5</v>
      </c>
      <c r="S12" s="29">
        <f t="shared" si="0"/>
        <v>2795</v>
      </c>
      <c r="T12" s="36">
        <f t="shared" si="3"/>
        <v>26</v>
      </c>
      <c r="U12" s="36">
        <f t="shared" si="1"/>
        <v>2236</v>
      </c>
    </row>
    <row r="13" spans="1:21" ht="18" customHeight="1" x14ac:dyDescent="0.25">
      <c r="A13" s="47"/>
      <c r="B13" s="22" t="s">
        <v>133</v>
      </c>
      <c r="C13" s="21" t="s">
        <v>117</v>
      </c>
      <c r="D13" s="5"/>
      <c r="E13" s="5">
        <v>3</v>
      </c>
      <c r="F13" s="5"/>
      <c r="G13" s="5">
        <v>3</v>
      </c>
      <c r="H13" s="5"/>
      <c r="I13" s="5">
        <v>4</v>
      </c>
      <c r="J13" s="5">
        <v>1</v>
      </c>
      <c r="K13" s="5">
        <v>1</v>
      </c>
      <c r="L13" s="5"/>
      <c r="M13" s="5">
        <v>1</v>
      </c>
      <c r="N13" s="5"/>
      <c r="O13" s="5"/>
      <c r="P13" s="5"/>
      <c r="Q13" s="5">
        <f t="shared" si="2"/>
        <v>13</v>
      </c>
      <c r="R13" s="29">
        <v>31.4</v>
      </c>
      <c r="S13" s="29">
        <f t="shared" si="0"/>
        <v>408.2</v>
      </c>
      <c r="T13" s="36">
        <f t="shared" si="3"/>
        <v>25.12</v>
      </c>
      <c r="U13" s="36">
        <f t="shared" si="1"/>
        <v>326.56</v>
      </c>
    </row>
    <row r="14" spans="1:21" ht="27" customHeight="1" x14ac:dyDescent="0.25">
      <c r="A14" s="46"/>
      <c r="B14" s="50" t="s">
        <v>134</v>
      </c>
      <c r="C14" s="20" t="s">
        <v>118</v>
      </c>
      <c r="D14" s="3"/>
      <c r="E14" s="3">
        <v>1</v>
      </c>
      <c r="F14" s="3"/>
      <c r="G14" s="3">
        <v>2</v>
      </c>
      <c r="H14" s="3">
        <v>3</v>
      </c>
      <c r="I14" s="3">
        <v>2</v>
      </c>
      <c r="J14" s="3"/>
      <c r="K14" s="3"/>
      <c r="L14" s="3"/>
      <c r="M14" s="3"/>
      <c r="N14" s="3">
        <v>2</v>
      </c>
      <c r="O14" s="3"/>
      <c r="P14" s="3"/>
      <c r="Q14" s="3">
        <f t="shared" si="2"/>
        <v>10</v>
      </c>
      <c r="R14" s="29">
        <v>27.8</v>
      </c>
      <c r="S14" s="29">
        <f t="shared" si="0"/>
        <v>278</v>
      </c>
      <c r="T14" s="36">
        <f t="shared" si="3"/>
        <v>22.240000000000002</v>
      </c>
      <c r="U14" s="36">
        <f t="shared" si="1"/>
        <v>222.40000000000003</v>
      </c>
    </row>
    <row r="15" spans="1:21" ht="27" customHeight="1" x14ac:dyDescent="0.25">
      <c r="A15" s="47"/>
      <c r="B15" s="51"/>
      <c r="C15" s="20" t="s">
        <v>119</v>
      </c>
      <c r="D15" s="3"/>
      <c r="E15" s="3"/>
      <c r="F15" s="3"/>
      <c r="G15" s="3">
        <v>1</v>
      </c>
      <c r="H15" s="3">
        <v>1</v>
      </c>
      <c r="I15" s="3"/>
      <c r="J15" s="3"/>
      <c r="K15" s="3"/>
      <c r="L15" s="3"/>
      <c r="M15" s="3">
        <v>2</v>
      </c>
      <c r="N15" s="3"/>
      <c r="O15" s="3"/>
      <c r="P15" s="3"/>
      <c r="Q15" s="3">
        <f t="shared" si="2"/>
        <v>4</v>
      </c>
      <c r="R15" s="29">
        <v>28.9</v>
      </c>
      <c r="S15" s="29">
        <f t="shared" si="0"/>
        <v>115.6</v>
      </c>
      <c r="T15" s="36">
        <f t="shared" si="3"/>
        <v>23.12</v>
      </c>
      <c r="U15" s="36">
        <f t="shared" si="1"/>
        <v>92.48</v>
      </c>
    </row>
    <row r="16" spans="1:21" ht="27" customHeight="1" x14ac:dyDescent="0.25">
      <c r="A16" s="46"/>
      <c r="B16" s="50" t="s">
        <v>135</v>
      </c>
      <c r="C16" s="20" t="s">
        <v>120</v>
      </c>
      <c r="D16" s="3">
        <v>6</v>
      </c>
      <c r="E16" s="3">
        <v>16</v>
      </c>
      <c r="F16" s="3">
        <v>25</v>
      </c>
      <c r="G16" s="3"/>
      <c r="H16" s="3">
        <v>5</v>
      </c>
      <c r="I16" s="3">
        <v>3</v>
      </c>
      <c r="J16" s="3"/>
      <c r="K16" s="3"/>
      <c r="L16" s="3">
        <v>7</v>
      </c>
      <c r="M16" s="3"/>
      <c r="N16" s="3">
        <v>2</v>
      </c>
      <c r="O16" s="3">
        <v>2</v>
      </c>
      <c r="P16" s="3"/>
      <c r="Q16" s="3">
        <f t="shared" si="2"/>
        <v>66</v>
      </c>
      <c r="R16" s="29">
        <v>26.8</v>
      </c>
      <c r="S16" s="29">
        <f t="shared" si="0"/>
        <v>1768.8</v>
      </c>
      <c r="T16" s="36">
        <f t="shared" si="3"/>
        <v>21.44</v>
      </c>
      <c r="U16" s="36">
        <f t="shared" si="1"/>
        <v>1415.0400000000002</v>
      </c>
    </row>
    <row r="17" spans="1:21" ht="27" customHeight="1" x14ac:dyDescent="0.25">
      <c r="A17" s="47"/>
      <c r="B17" s="51"/>
      <c r="C17" s="20" t="s">
        <v>121</v>
      </c>
      <c r="D17" s="3"/>
      <c r="E17" s="3"/>
      <c r="F17" s="3">
        <v>1</v>
      </c>
      <c r="G17" s="3"/>
      <c r="H17" s="3"/>
      <c r="I17" s="3"/>
      <c r="J17" s="3"/>
      <c r="K17" s="3"/>
      <c r="L17" s="3"/>
      <c r="M17" s="3">
        <v>1</v>
      </c>
      <c r="N17" s="3"/>
      <c r="O17" s="3"/>
      <c r="P17" s="3"/>
      <c r="Q17" s="3">
        <f t="shared" si="2"/>
        <v>2</v>
      </c>
      <c r="R17" s="29">
        <v>27.9</v>
      </c>
      <c r="S17" s="29">
        <f t="shared" si="0"/>
        <v>55.8</v>
      </c>
      <c r="T17" s="36">
        <f t="shared" si="3"/>
        <v>22.32</v>
      </c>
      <c r="U17" s="36">
        <f t="shared" si="1"/>
        <v>44.64</v>
      </c>
    </row>
    <row r="18" spans="1:21" ht="27" customHeight="1" x14ac:dyDescent="0.25">
      <c r="A18" s="46"/>
      <c r="B18" s="50" t="s">
        <v>136</v>
      </c>
      <c r="C18" s="20" t="s">
        <v>122</v>
      </c>
      <c r="D18" s="3"/>
      <c r="E18" s="3">
        <v>2</v>
      </c>
      <c r="F18" s="3">
        <v>1</v>
      </c>
      <c r="G18" s="3">
        <v>22</v>
      </c>
      <c r="H18" s="3">
        <v>9</v>
      </c>
      <c r="I18" s="3">
        <v>3</v>
      </c>
      <c r="J18" s="3">
        <v>12</v>
      </c>
      <c r="K18" s="3"/>
      <c r="L18" s="3">
        <v>6</v>
      </c>
      <c r="M18" s="3">
        <v>2</v>
      </c>
      <c r="N18" s="3"/>
      <c r="O18" s="3"/>
      <c r="P18" s="3"/>
      <c r="Q18" s="3">
        <f t="shared" si="2"/>
        <v>57</v>
      </c>
      <c r="R18" s="29">
        <v>30.2</v>
      </c>
      <c r="S18" s="29">
        <f t="shared" si="0"/>
        <v>1721.3999999999999</v>
      </c>
      <c r="T18" s="36">
        <f t="shared" si="3"/>
        <v>24.16</v>
      </c>
      <c r="U18" s="36">
        <f t="shared" si="1"/>
        <v>1377.1200000000001</v>
      </c>
    </row>
    <row r="19" spans="1:21" ht="27" customHeight="1" x14ac:dyDescent="0.25">
      <c r="A19" s="47"/>
      <c r="B19" s="51"/>
      <c r="C19" s="20" t="s">
        <v>123</v>
      </c>
      <c r="D19" s="3"/>
      <c r="E19" s="3"/>
      <c r="F19" s="3"/>
      <c r="G19" s="3">
        <v>13</v>
      </c>
      <c r="H19" s="3">
        <v>2</v>
      </c>
      <c r="I19" s="3"/>
      <c r="J19" s="3"/>
      <c r="K19" s="3">
        <v>2</v>
      </c>
      <c r="L19" s="3"/>
      <c r="M19" s="3">
        <v>9</v>
      </c>
      <c r="N19" s="3">
        <v>9</v>
      </c>
      <c r="O19" s="3"/>
      <c r="P19" s="3"/>
      <c r="Q19" s="3">
        <f t="shared" si="2"/>
        <v>35</v>
      </c>
      <c r="R19" s="29">
        <v>31.3</v>
      </c>
      <c r="S19" s="29">
        <f t="shared" si="0"/>
        <v>1095.5</v>
      </c>
      <c r="T19" s="36">
        <f t="shared" si="3"/>
        <v>25.040000000000003</v>
      </c>
      <c r="U19" s="36">
        <f t="shared" si="1"/>
        <v>876.40000000000009</v>
      </c>
    </row>
    <row r="20" spans="1:21" x14ac:dyDescent="0.25">
      <c r="A20" s="8"/>
      <c r="B20" s="23" t="s">
        <v>289</v>
      </c>
      <c r="C20" s="20" t="s">
        <v>124</v>
      </c>
      <c r="D20" s="3"/>
      <c r="E20" s="3"/>
      <c r="F20" s="3">
        <v>1</v>
      </c>
      <c r="G20" s="3">
        <v>3</v>
      </c>
      <c r="H20" s="3">
        <v>1</v>
      </c>
      <c r="I20" s="3"/>
      <c r="J20" s="3"/>
      <c r="K20" s="3">
        <v>1</v>
      </c>
      <c r="L20" s="3">
        <v>1</v>
      </c>
      <c r="M20" s="3">
        <v>3</v>
      </c>
      <c r="N20" s="3">
        <v>2</v>
      </c>
      <c r="O20" s="3"/>
      <c r="P20" s="3"/>
      <c r="Q20" s="3">
        <f t="shared" si="2"/>
        <v>12</v>
      </c>
      <c r="R20" s="29">
        <v>30</v>
      </c>
      <c r="S20" s="29">
        <f t="shared" si="0"/>
        <v>360</v>
      </c>
      <c r="T20" s="36">
        <f t="shared" si="3"/>
        <v>24</v>
      </c>
      <c r="U20" s="36">
        <f t="shared" si="1"/>
        <v>288</v>
      </c>
    </row>
    <row r="21" spans="1:21" ht="27" customHeight="1" x14ac:dyDescent="0.25">
      <c r="A21" s="46"/>
      <c r="B21" s="50" t="s">
        <v>290</v>
      </c>
      <c r="C21" s="21" t="s">
        <v>125</v>
      </c>
      <c r="D21" s="5"/>
      <c r="E21" s="5"/>
      <c r="F21" s="5"/>
      <c r="G21" s="5"/>
      <c r="H21" s="5">
        <v>2</v>
      </c>
      <c r="I21" s="5"/>
      <c r="J21" s="5"/>
      <c r="K21" s="5">
        <v>3</v>
      </c>
      <c r="L21" s="5">
        <v>9</v>
      </c>
      <c r="M21" s="5">
        <v>2</v>
      </c>
      <c r="N21" s="5"/>
      <c r="O21" s="5"/>
      <c r="P21" s="5"/>
      <c r="Q21" s="5">
        <f t="shared" si="2"/>
        <v>16</v>
      </c>
      <c r="R21" s="29">
        <v>30</v>
      </c>
      <c r="S21" s="29">
        <f t="shared" si="0"/>
        <v>480</v>
      </c>
      <c r="T21" s="36">
        <f t="shared" si="3"/>
        <v>24</v>
      </c>
      <c r="U21" s="36">
        <f t="shared" si="1"/>
        <v>384</v>
      </c>
    </row>
    <row r="22" spans="1:21" ht="27" customHeight="1" x14ac:dyDescent="0.25">
      <c r="A22" s="47"/>
      <c r="B22" s="51"/>
      <c r="C22" s="21" t="s">
        <v>126</v>
      </c>
      <c r="D22" s="5"/>
      <c r="E22" s="5"/>
      <c r="F22" s="5"/>
      <c r="G22" s="5"/>
      <c r="H22" s="5"/>
      <c r="I22" s="5"/>
      <c r="J22" s="5"/>
      <c r="K22" s="5">
        <v>2</v>
      </c>
      <c r="L22" s="5">
        <v>1</v>
      </c>
      <c r="M22" s="5">
        <v>2</v>
      </c>
      <c r="N22" s="5">
        <v>2</v>
      </c>
      <c r="O22" s="5"/>
      <c r="P22" s="5"/>
      <c r="Q22" s="5">
        <f t="shared" si="2"/>
        <v>7</v>
      </c>
      <c r="R22" s="29">
        <v>30</v>
      </c>
      <c r="S22" s="29">
        <f t="shared" si="0"/>
        <v>210</v>
      </c>
      <c r="T22" s="36">
        <f t="shared" si="3"/>
        <v>24</v>
      </c>
      <c r="U22" s="36">
        <f t="shared" si="1"/>
        <v>168</v>
      </c>
    </row>
    <row r="23" spans="1:21" ht="27" customHeight="1" x14ac:dyDescent="0.25">
      <c r="A23" s="46"/>
      <c r="B23" s="50" t="s">
        <v>137</v>
      </c>
      <c r="C23" s="20" t="s">
        <v>127</v>
      </c>
      <c r="D23" s="3"/>
      <c r="E23" s="3"/>
      <c r="F23" s="3">
        <v>11</v>
      </c>
      <c r="G23" s="3">
        <v>2</v>
      </c>
      <c r="H23" s="3">
        <v>1</v>
      </c>
      <c r="I23" s="3">
        <v>3</v>
      </c>
      <c r="J23" s="3"/>
      <c r="K23" s="3">
        <v>1</v>
      </c>
      <c r="L23" s="3">
        <v>1</v>
      </c>
      <c r="M23" s="3"/>
      <c r="N23" s="3">
        <v>2</v>
      </c>
      <c r="O23" s="3"/>
      <c r="P23" s="3"/>
      <c r="Q23" s="3">
        <f t="shared" si="2"/>
        <v>21</v>
      </c>
      <c r="R23" s="29">
        <v>28.8</v>
      </c>
      <c r="S23" s="29">
        <f t="shared" si="0"/>
        <v>604.80000000000007</v>
      </c>
      <c r="T23" s="36">
        <f t="shared" si="3"/>
        <v>23.040000000000003</v>
      </c>
      <c r="U23" s="36">
        <f t="shared" si="1"/>
        <v>483.84000000000003</v>
      </c>
    </row>
    <row r="24" spans="1:21" ht="27" customHeight="1" thickBot="1" x14ac:dyDescent="0.3">
      <c r="A24" s="47"/>
      <c r="B24" s="51"/>
      <c r="C24" s="20" t="s">
        <v>128</v>
      </c>
      <c r="D24" s="3"/>
      <c r="E24" s="3"/>
      <c r="F24" s="3"/>
      <c r="G24" s="3"/>
      <c r="H24" s="3"/>
      <c r="I24" s="3"/>
      <c r="J24" s="3"/>
      <c r="K24" s="3"/>
      <c r="L24" s="3"/>
      <c r="M24" s="3">
        <v>1</v>
      </c>
      <c r="N24" s="3">
        <v>1</v>
      </c>
      <c r="O24" s="3"/>
      <c r="P24" s="3"/>
      <c r="Q24" s="3">
        <f t="shared" si="2"/>
        <v>2</v>
      </c>
      <c r="R24" s="29">
        <v>29.9</v>
      </c>
      <c r="S24" s="29">
        <f t="shared" si="0"/>
        <v>59.8</v>
      </c>
      <c r="T24" s="36">
        <f t="shared" si="3"/>
        <v>23.92</v>
      </c>
      <c r="U24" s="36">
        <f t="shared" si="1"/>
        <v>47.84</v>
      </c>
    </row>
    <row r="25" spans="1:21" ht="16.5" thickBot="1" x14ac:dyDescent="0.3">
      <c r="O25" s="43" t="s">
        <v>18</v>
      </c>
      <c r="P25" s="44"/>
      <c r="Q25" s="9">
        <f>SUM(Q5:Q24)</f>
        <v>708</v>
      </c>
      <c r="R25" s="24" t="s">
        <v>18</v>
      </c>
      <c r="S25" s="25">
        <f>SUM(S5:S24)</f>
        <v>20028.699999999997</v>
      </c>
      <c r="U25" s="25">
        <f>SUM(U5:U24)</f>
        <v>16022.96</v>
      </c>
    </row>
  </sheetData>
  <mergeCells count="20">
    <mergeCell ref="O25:P25"/>
    <mergeCell ref="B2:G2"/>
    <mergeCell ref="A5:A6"/>
    <mergeCell ref="A7:A8"/>
    <mergeCell ref="A9:A10"/>
    <mergeCell ref="A11:A13"/>
    <mergeCell ref="B5:B6"/>
    <mergeCell ref="B7:B8"/>
    <mergeCell ref="B9:B10"/>
    <mergeCell ref="B11:B12"/>
    <mergeCell ref="A14:A15"/>
    <mergeCell ref="A16:A17"/>
    <mergeCell ref="A18:A19"/>
    <mergeCell ref="A23:A24"/>
    <mergeCell ref="B21:B22"/>
    <mergeCell ref="A21:A22"/>
    <mergeCell ref="B14:B15"/>
    <mergeCell ref="B16:B17"/>
    <mergeCell ref="B18:B19"/>
    <mergeCell ref="B23:B24"/>
  </mergeCells>
  <pageMargins left="0.25" right="0.25" top="0.75" bottom="0.75" header="0.3" footer="0.3"/>
  <pageSetup paperSize="9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05"/>
  <sheetViews>
    <sheetView workbookViewId="0">
      <pane ySplit="4" topLeftCell="A5" activePane="bottomLeft" state="frozen"/>
      <selection activeCell="T33" sqref="T33"/>
      <selection pane="bottomLeft" activeCell="H81" sqref="H81"/>
    </sheetView>
  </sheetViews>
  <sheetFormatPr defaultColWidth="11.42578125" defaultRowHeight="15" x14ac:dyDescent="0.25"/>
  <cols>
    <col min="1" max="1" width="15.140625" customWidth="1"/>
    <col min="2" max="2" width="13.140625" customWidth="1"/>
    <col min="4" max="16" width="6" customWidth="1"/>
  </cols>
  <sheetData>
    <row r="2" spans="1:21" ht="48.75" customHeight="1" x14ac:dyDescent="0.25">
      <c r="B2" s="45" t="s">
        <v>284</v>
      </c>
      <c r="C2" s="45"/>
      <c r="D2" s="45"/>
      <c r="E2" s="45"/>
      <c r="F2" s="45"/>
      <c r="G2" s="45"/>
      <c r="H2" s="45"/>
    </row>
    <row r="3" spans="1:21" ht="15.75" thickBot="1" x14ac:dyDescent="0.3"/>
    <row r="4" spans="1:21" ht="32.25" thickBot="1" x14ac:dyDescent="0.3">
      <c r="A4" s="12" t="s">
        <v>285</v>
      </c>
      <c r="B4" s="12" t="s">
        <v>0</v>
      </c>
      <c r="C4" s="13" t="s">
        <v>280</v>
      </c>
      <c r="D4" s="14">
        <v>36</v>
      </c>
      <c r="E4" s="13">
        <v>37</v>
      </c>
      <c r="F4" s="14">
        <v>38</v>
      </c>
      <c r="G4" s="13">
        <v>39</v>
      </c>
      <c r="H4" s="14">
        <v>40</v>
      </c>
      <c r="I4" s="13">
        <v>41</v>
      </c>
      <c r="J4" s="14">
        <v>42</v>
      </c>
      <c r="K4" s="13">
        <v>43</v>
      </c>
      <c r="L4" s="14">
        <v>44</v>
      </c>
      <c r="M4" s="13">
        <v>45</v>
      </c>
      <c r="N4" s="14">
        <v>46</v>
      </c>
      <c r="O4" s="13">
        <v>47</v>
      </c>
      <c r="P4" s="14">
        <v>48</v>
      </c>
      <c r="Q4" s="15" t="s">
        <v>1</v>
      </c>
      <c r="R4" s="17" t="s">
        <v>286</v>
      </c>
      <c r="S4" s="17" t="s">
        <v>287</v>
      </c>
      <c r="T4" s="15" t="s">
        <v>296</v>
      </c>
      <c r="U4" s="15" t="s">
        <v>297</v>
      </c>
    </row>
    <row r="5" spans="1:21" ht="27" customHeight="1" x14ac:dyDescent="0.25">
      <c r="A5" s="48"/>
      <c r="B5" s="52" t="s">
        <v>156</v>
      </c>
      <c r="C5" s="21" t="s">
        <v>138</v>
      </c>
      <c r="D5" s="5">
        <v>1</v>
      </c>
      <c r="E5" s="5">
        <v>4</v>
      </c>
      <c r="F5" s="5">
        <v>3</v>
      </c>
      <c r="G5" s="5">
        <v>10</v>
      </c>
      <c r="H5" s="5"/>
      <c r="I5" s="5">
        <v>1</v>
      </c>
      <c r="J5" s="5">
        <v>1</v>
      </c>
      <c r="K5" s="5"/>
      <c r="L5" s="5">
        <v>3</v>
      </c>
      <c r="M5" s="5">
        <v>14</v>
      </c>
      <c r="N5" s="5">
        <v>10</v>
      </c>
      <c r="O5" s="5">
        <v>11</v>
      </c>
      <c r="P5" s="5"/>
      <c r="Q5" s="5">
        <f>SUM(D5:P5)</f>
        <v>58</v>
      </c>
      <c r="R5" s="29">
        <v>21.7</v>
      </c>
      <c r="S5" s="29">
        <f t="shared" ref="S5:S25" si="0">Q5*R5</f>
        <v>1258.5999999999999</v>
      </c>
      <c r="T5" s="35">
        <f>R5*0.8</f>
        <v>17.36</v>
      </c>
      <c r="U5" s="35">
        <f t="shared" ref="U5:U25" si="1">T5*Q5</f>
        <v>1006.88</v>
      </c>
    </row>
    <row r="6" spans="1:21" ht="27" customHeight="1" x14ac:dyDescent="0.25">
      <c r="A6" s="47"/>
      <c r="B6" s="51"/>
      <c r="C6" s="20" t="s">
        <v>139</v>
      </c>
      <c r="D6" s="3"/>
      <c r="E6" s="3"/>
      <c r="F6" s="3"/>
      <c r="G6" s="3">
        <v>5</v>
      </c>
      <c r="H6" s="3">
        <v>4</v>
      </c>
      <c r="I6" s="3">
        <v>2</v>
      </c>
      <c r="J6" s="3"/>
      <c r="K6" s="3">
        <v>3</v>
      </c>
      <c r="L6" s="3">
        <v>3</v>
      </c>
      <c r="M6" s="3">
        <v>11</v>
      </c>
      <c r="N6" s="3">
        <v>10</v>
      </c>
      <c r="O6" s="3">
        <v>7</v>
      </c>
      <c r="P6" s="3"/>
      <c r="Q6" s="3">
        <f t="shared" ref="Q6:Q69" si="2">SUM(D6:P6)</f>
        <v>45</v>
      </c>
      <c r="R6" s="29">
        <v>22.6</v>
      </c>
      <c r="S6" s="29">
        <f t="shared" si="0"/>
        <v>1017.0000000000001</v>
      </c>
      <c r="T6" s="36">
        <f t="shared" ref="T6:T69" si="3">R6*0.8</f>
        <v>18.080000000000002</v>
      </c>
      <c r="U6" s="36">
        <f t="shared" si="1"/>
        <v>813.60000000000014</v>
      </c>
    </row>
    <row r="7" spans="1:21" ht="18" customHeight="1" x14ac:dyDescent="0.25">
      <c r="A7" s="46"/>
      <c r="B7" s="50" t="s">
        <v>157</v>
      </c>
      <c r="C7" s="20" t="s">
        <v>140</v>
      </c>
      <c r="D7" s="3">
        <v>5</v>
      </c>
      <c r="E7" s="3">
        <v>12</v>
      </c>
      <c r="F7" s="3">
        <v>2</v>
      </c>
      <c r="G7" s="3">
        <v>6</v>
      </c>
      <c r="H7" s="3"/>
      <c r="I7" s="3"/>
      <c r="J7" s="3"/>
      <c r="K7" s="3"/>
      <c r="L7" s="3"/>
      <c r="M7" s="3">
        <v>8</v>
      </c>
      <c r="N7" s="3">
        <v>3</v>
      </c>
      <c r="O7" s="3">
        <v>2</v>
      </c>
      <c r="P7" s="3"/>
      <c r="Q7" s="3">
        <f t="shared" si="2"/>
        <v>38</v>
      </c>
      <c r="R7" s="29">
        <v>22.1</v>
      </c>
      <c r="S7" s="29">
        <f t="shared" si="0"/>
        <v>839.80000000000007</v>
      </c>
      <c r="T7" s="36">
        <f t="shared" si="3"/>
        <v>17.680000000000003</v>
      </c>
      <c r="U7" s="36">
        <f t="shared" si="1"/>
        <v>671.84000000000015</v>
      </c>
    </row>
    <row r="8" spans="1:21" ht="18" customHeight="1" x14ac:dyDescent="0.25">
      <c r="A8" s="49"/>
      <c r="B8" s="53"/>
      <c r="C8" s="20" t="s">
        <v>141</v>
      </c>
      <c r="D8" s="3">
        <v>13</v>
      </c>
      <c r="E8" s="3">
        <v>12</v>
      </c>
      <c r="F8" s="3">
        <v>9</v>
      </c>
      <c r="G8" s="3">
        <v>33</v>
      </c>
      <c r="H8" s="3">
        <v>32</v>
      </c>
      <c r="I8" s="3">
        <v>1</v>
      </c>
      <c r="J8" s="3"/>
      <c r="K8" s="3"/>
      <c r="L8" s="3"/>
      <c r="M8" s="3">
        <v>1</v>
      </c>
      <c r="N8" s="3">
        <v>2</v>
      </c>
      <c r="O8" s="3"/>
      <c r="P8" s="3"/>
      <c r="Q8" s="3">
        <f t="shared" si="2"/>
        <v>103</v>
      </c>
      <c r="R8" s="29">
        <v>23</v>
      </c>
      <c r="S8" s="29">
        <f t="shared" si="0"/>
        <v>2369</v>
      </c>
      <c r="T8" s="36">
        <f t="shared" si="3"/>
        <v>18.400000000000002</v>
      </c>
      <c r="U8" s="36">
        <f t="shared" si="1"/>
        <v>1895.2000000000003</v>
      </c>
    </row>
    <row r="9" spans="1:21" ht="18" customHeight="1" x14ac:dyDescent="0.25">
      <c r="A9" s="47"/>
      <c r="B9" s="51"/>
      <c r="C9" s="20" t="s">
        <v>142</v>
      </c>
      <c r="D9" s="3"/>
      <c r="E9" s="3"/>
      <c r="F9" s="3"/>
      <c r="G9" s="3"/>
      <c r="H9" s="3"/>
      <c r="I9" s="3"/>
      <c r="J9" s="3"/>
      <c r="K9" s="3"/>
      <c r="L9" s="3"/>
      <c r="M9" s="3"/>
      <c r="N9" s="3">
        <v>2</v>
      </c>
      <c r="O9" s="3"/>
      <c r="P9" s="3"/>
      <c r="Q9" s="3">
        <f t="shared" si="2"/>
        <v>2</v>
      </c>
      <c r="R9" s="29">
        <v>22.1</v>
      </c>
      <c r="S9" s="29">
        <f t="shared" si="0"/>
        <v>44.2</v>
      </c>
      <c r="T9" s="36">
        <f t="shared" si="3"/>
        <v>17.680000000000003</v>
      </c>
      <c r="U9" s="36">
        <f t="shared" si="1"/>
        <v>35.360000000000007</v>
      </c>
    </row>
    <row r="10" spans="1:21" ht="27" customHeight="1" x14ac:dyDescent="0.25">
      <c r="A10" s="46"/>
      <c r="B10" s="50" t="s">
        <v>158</v>
      </c>
      <c r="C10" s="20" t="s">
        <v>143</v>
      </c>
      <c r="D10" s="3">
        <v>2</v>
      </c>
      <c r="E10" s="3">
        <v>5</v>
      </c>
      <c r="F10" s="3">
        <v>3</v>
      </c>
      <c r="G10" s="3">
        <v>6</v>
      </c>
      <c r="H10" s="3"/>
      <c r="I10" s="3">
        <v>1</v>
      </c>
      <c r="J10" s="3">
        <v>2</v>
      </c>
      <c r="K10" s="3"/>
      <c r="L10" s="3">
        <v>3</v>
      </c>
      <c r="M10" s="3">
        <v>2</v>
      </c>
      <c r="N10" s="3">
        <v>6</v>
      </c>
      <c r="O10" s="3">
        <v>7</v>
      </c>
      <c r="P10" s="3"/>
      <c r="Q10" s="3">
        <f t="shared" si="2"/>
        <v>37</v>
      </c>
      <c r="R10" s="29">
        <v>22.1</v>
      </c>
      <c r="S10" s="29">
        <f t="shared" si="0"/>
        <v>817.7</v>
      </c>
      <c r="T10" s="36">
        <f t="shared" si="3"/>
        <v>17.680000000000003</v>
      </c>
      <c r="U10" s="36">
        <f t="shared" si="1"/>
        <v>654.16000000000008</v>
      </c>
    </row>
    <row r="11" spans="1:21" ht="27" customHeight="1" x14ac:dyDescent="0.25">
      <c r="A11" s="47"/>
      <c r="B11" s="51"/>
      <c r="C11" s="20" t="s">
        <v>164</v>
      </c>
      <c r="D11" s="3">
        <v>13</v>
      </c>
      <c r="E11" s="3">
        <v>6</v>
      </c>
      <c r="F11" s="3">
        <v>4</v>
      </c>
      <c r="G11" s="3">
        <v>16</v>
      </c>
      <c r="H11" s="3">
        <v>20</v>
      </c>
      <c r="I11" s="3">
        <v>2</v>
      </c>
      <c r="J11" s="3">
        <v>2</v>
      </c>
      <c r="K11" s="3"/>
      <c r="L11" s="3"/>
      <c r="M11" s="3">
        <v>10</v>
      </c>
      <c r="N11" s="3">
        <v>6</v>
      </c>
      <c r="O11" s="3">
        <v>8</v>
      </c>
      <c r="P11" s="3"/>
      <c r="Q11" s="3">
        <f>SUM(D11:P11)</f>
        <v>87</v>
      </c>
      <c r="R11" s="29">
        <v>23</v>
      </c>
      <c r="S11" s="29">
        <f t="shared" si="0"/>
        <v>2001</v>
      </c>
      <c r="T11" s="36">
        <f t="shared" si="3"/>
        <v>18.400000000000002</v>
      </c>
      <c r="U11" s="36">
        <f t="shared" si="1"/>
        <v>1600.8000000000002</v>
      </c>
    </row>
    <row r="12" spans="1:21" ht="27" customHeight="1" x14ac:dyDescent="0.25">
      <c r="A12" s="46"/>
      <c r="B12" s="50" t="s">
        <v>159</v>
      </c>
      <c r="C12" s="20" t="s">
        <v>144</v>
      </c>
      <c r="D12" s="3">
        <v>7</v>
      </c>
      <c r="E12" s="3">
        <v>5</v>
      </c>
      <c r="F12" s="3">
        <v>9</v>
      </c>
      <c r="G12" s="3">
        <v>17</v>
      </c>
      <c r="H12" s="3">
        <v>2</v>
      </c>
      <c r="I12" s="3"/>
      <c r="J12" s="3"/>
      <c r="K12" s="3"/>
      <c r="L12" s="3">
        <v>1</v>
      </c>
      <c r="M12" s="3"/>
      <c r="N12" s="3"/>
      <c r="O12" s="3">
        <v>1</v>
      </c>
      <c r="P12" s="3"/>
      <c r="Q12" s="3">
        <f t="shared" si="2"/>
        <v>42</v>
      </c>
      <c r="R12" s="29">
        <v>21.3</v>
      </c>
      <c r="S12" s="29">
        <f t="shared" si="0"/>
        <v>894.6</v>
      </c>
      <c r="T12" s="36">
        <f t="shared" si="3"/>
        <v>17.040000000000003</v>
      </c>
      <c r="U12" s="36">
        <f t="shared" si="1"/>
        <v>715.68000000000006</v>
      </c>
    </row>
    <row r="13" spans="1:21" ht="27" customHeight="1" x14ac:dyDescent="0.25">
      <c r="A13" s="47"/>
      <c r="B13" s="51"/>
      <c r="C13" s="21" t="s">
        <v>145</v>
      </c>
      <c r="D13" s="5"/>
      <c r="E13" s="5"/>
      <c r="F13" s="5">
        <v>2</v>
      </c>
      <c r="G13" s="5">
        <v>12</v>
      </c>
      <c r="H13" s="5">
        <v>13</v>
      </c>
      <c r="I13" s="5">
        <v>3</v>
      </c>
      <c r="J13" s="5">
        <v>3</v>
      </c>
      <c r="K13" s="5">
        <v>1</v>
      </c>
      <c r="L13" s="5"/>
      <c r="M13" s="5">
        <v>3</v>
      </c>
      <c r="N13" s="5">
        <v>4</v>
      </c>
      <c r="O13" s="5">
        <v>9</v>
      </c>
      <c r="P13" s="5"/>
      <c r="Q13" s="5">
        <f t="shared" si="2"/>
        <v>50</v>
      </c>
      <c r="R13" s="29">
        <v>22.2</v>
      </c>
      <c r="S13" s="29">
        <f t="shared" si="0"/>
        <v>1110</v>
      </c>
      <c r="T13" s="36">
        <f t="shared" si="3"/>
        <v>17.760000000000002</v>
      </c>
      <c r="U13" s="36">
        <f t="shared" si="1"/>
        <v>888.00000000000011</v>
      </c>
    </row>
    <row r="14" spans="1:21" ht="27" customHeight="1" x14ac:dyDescent="0.25">
      <c r="A14" s="46"/>
      <c r="B14" s="50" t="s">
        <v>160</v>
      </c>
      <c r="C14" s="20" t="s">
        <v>146</v>
      </c>
      <c r="D14" s="3">
        <v>25</v>
      </c>
      <c r="E14" s="3">
        <v>27</v>
      </c>
      <c r="F14" s="3">
        <v>11</v>
      </c>
      <c r="G14" s="3">
        <v>27</v>
      </c>
      <c r="H14" s="3">
        <v>12</v>
      </c>
      <c r="I14" s="3"/>
      <c r="J14" s="3"/>
      <c r="K14" s="3"/>
      <c r="L14" s="3"/>
      <c r="M14" s="3">
        <v>1</v>
      </c>
      <c r="N14" s="3">
        <v>4</v>
      </c>
      <c r="O14" s="3">
        <v>89</v>
      </c>
      <c r="P14" s="3"/>
      <c r="Q14" s="3">
        <f t="shared" si="2"/>
        <v>196</v>
      </c>
      <c r="R14" s="29">
        <v>24.4</v>
      </c>
      <c r="S14" s="29">
        <f t="shared" si="0"/>
        <v>4782.3999999999996</v>
      </c>
      <c r="T14" s="36">
        <f t="shared" si="3"/>
        <v>19.52</v>
      </c>
      <c r="U14" s="36">
        <f t="shared" si="1"/>
        <v>3825.92</v>
      </c>
    </row>
    <row r="15" spans="1:21" ht="27" customHeight="1" x14ac:dyDescent="0.25">
      <c r="A15" s="47"/>
      <c r="B15" s="51"/>
      <c r="C15" s="20" t="s">
        <v>147</v>
      </c>
      <c r="D15" s="3">
        <v>11</v>
      </c>
      <c r="E15" s="3">
        <v>10</v>
      </c>
      <c r="F15" s="3">
        <v>16</v>
      </c>
      <c r="G15" s="3">
        <v>16</v>
      </c>
      <c r="H15" s="3">
        <v>9</v>
      </c>
      <c r="I15" s="3"/>
      <c r="J15" s="3"/>
      <c r="K15" s="3">
        <v>1</v>
      </c>
      <c r="L15" s="3">
        <v>1</v>
      </c>
      <c r="M15" s="3"/>
      <c r="N15" s="3">
        <v>2</v>
      </c>
      <c r="O15" s="3">
        <v>42</v>
      </c>
      <c r="P15" s="3"/>
      <c r="Q15" s="3">
        <f t="shared" si="2"/>
        <v>108</v>
      </c>
      <c r="R15" s="29">
        <v>25.3</v>
      </c>
      <c r="S15" s="29">
        <f t="shared" si="0"/>
        <v>2732.4</v>
      </c>
      <c r="T15" s="36">
        <f t="shared" si="3"/>
        <v>20.240000000000002</v>
      </c>
      <c r="U15" s="36">
        <f t="shared" si="1"/>
        <v>2185.92</v>
      </c>
    </row>
    <row r="16" spans="1:21" ht="27" customHeight="1" x14ac:dyDescent="0.25">
      <c r="A16" s="46"/>
      <c r="B16" s="50" t="s">
        <v>161</v>
      </c>
      <c r="C16" s="20" t="s">
        <v>148</v>
      </c>
      <c r="D16" s="3">
        <v>4</v>
      </c>
      <c r="E16" s="3">
        <v>3</v>
      </c>
      <c r="F16" s="3">
        <v>8</v>
      </c>
      <c r="G16" s="3">
        <v>3</v>
      </c>
      <c r="H16" s="3"/>
      <c r="I16" s="3"/>
      <c r="J16" s="3">
        <v>2</v>
      </c>
      <c r="K16" s="3">
        <v>1</v>
      </c>
      <c r="L16" s="3"/>
      <c r="M16" s="3">
        <v>9</v>
      </c>
      <c r="N16" s="3"/>
      <c r="O16" s="3">
        <v>9</v>
      </c>
      <c r="P16" s="3"/>
      <c r="Q16" s="3">
        <f t="shared" si="2"/>
        <v>39</v>
      </c>
      <c r="R16" s="29">
        <v>25</v>
      </c>
      <c r="S16" s="29">
        <f t="shared" si="0"/>
        <v>975</v>
      </c>
      <c r="T16" s="36">
        <f t="shared" si="3"/>
        <v>20</v>
      </c>
      <c r="U16" s="36">
        <f t="shared" si="1"/>
        <v>780</v>
      </c>
    </row>
    <row r="17" spans="1:21" ht="27" customHeight="1" x14ac:dyDescent="0.25">
      <c r="A17" s="47"/>
      <c r="B17" s="51"/>
      <c r="C17" s="20" t="s">
        <v>149</v>
      </c>
      <c r="D17" s="3"/>
      <c r="E17" s="3"/>
      <c r="F17" s="3"/>
      <c r="G17" s="3"/>
      <c r="H17" s="3"/>
      <c r="I17" s="3"/>
      <c r="J17" s="3"/>
      <c r="K17" s="3"/>
      <c r="L17" s="3"/>
      <c r="M17" s="3">
        <v>3</v>
      </c>
      <c r="N17" s="3">
        <v>12</v>
      </c>
      <c r="O17" s="3"/>
      <c r="P17" s="3"/>
      <c r="Q17" s="3">
        <f t="shared" si="2"/>
        <v>15</v>
      </c>
      <c r="R17" s="29">
        <v>25.9</v>
      </c>
      <c r="S17" s="29">
        <f t="shared" si="0"/>
        <v>388.5</v>
      </c>
      <c r="T17" s="36">
        <f t="shared" si="3"/>
        <v>20.72</v>
      </c>
      <c r="U17" s="36">
        <f t="shared" si="1"/>
        <v>310.79999999999995</v>
      </c>
    </row>
    <row r="18" spans="1:21" ht="27" customHeight="1" x14ac:dyDescent="0.25">
      <c r="A18" s="46"/>
      <c r="B18" s="50" t="s">
        <v>162</v>
      </c>
      <c r="C18" s="20" t="s">
        <v>150</v>
      </c>
      <c r="D18" s="3">
        <v>13</v>
      </c>
      <c r="E18" s="3">
        <v>9</v>
      </c>
      <c r="F18" s="3">
        <v>14</v>
      </c>
      <c r="G18" s="3">
        <v>46</v>
      </c>
      <c r="H18" s="3">
        <v>11</v>
      </c>
      <c r="I18" s="3"/>
      <c r="J18" s="3">
        <v>4</v>
      </c>
      <c r="K18" s="3"/>
      <c r="L18" s="3"/>
      <c r="M18" s="3"/>
      <c r="N18" s="3">
        <v>9</v>
      </c>
      <c r="O18" s="3">
        <v>51</v>
      </c>
      <c r="P18" s="3"/>
      <c r="Q18" s="3">
        <f t="shared" si="2"/>
        <v>157</v>
      </c>
      <c r="R18" s="29">
        <v>22.5</v>
      </c>
      <c r="S18" s="29">
        <f t="shared" si="0"/>
        <v>3532.5</v>
      </c>
      <c r="T18" s="36">
        <f t="shared" si="3"/>
        <v>18</v>
      </c>
      <c r="U18" s="36">
        <f t="shared" si="1"/>
        <v>2826</v>
      </c>
    </row>
    <row r="19" spans="1:21" ht="27" customHeight="1" x14ac:dyDescent="0.25">
      <c r="A19" s="47"/>
      <c r="B19" s="51"/>
      <c r="C19" s="20" t="s">
        <v>151</v>
      </c>
      <c r="D19" s="3">
        <v>3</v>
      </c>
      <c r="E19" s="3">
        <v>3</v>
      </c>
      <c r="F19" s="3">
        <v>6</v>
      </c>
      <c r="G19" s="3">
        <v>5</v>
      </c>
      <c r="H19" s="3">
        <v>2</v>
      </c>
      <c r="I19" s="3">
        <v>2</v>
      </c>
      <c r="J19" s="3"/>
      <c r="K19" s="3"/>
      <c r="L19" s="3">
        <v>1</v>
      </c>
      <c r="M19" s="3">
        <v>3</v>
      </c>
      <c r="N19" s="3">
        <v>6</v>
      </c>
      <c r="O19" s="3"/>
      <c r="P19" s="3"/>
      <c r="Q19" s="3">
        <f t="shared" si="2"/>
        <v>31</v>
      </c>
      <c r="R19" s="29">
        <v>23.4</v>
      </c>
      <c r="S19" s="29">
        <f t="shared" si="0"/>
        <v>725.4</v>
      </c>
      <c r="T19" s="36">
        <f t="shared" si="3"/>
        <v>18.72</v>
      </c>
      <c r="U19" s="36">
        <f t="shared" si="1"/>
        <v>580.31999999999994</v>
      </c>
    </row>
    <row r="20" spans="1:21" x14ac:dyDescent="0.25">
      <c r="A20" s="8"/>
      <c r="B20" s="23"/>
      <c r="C20" s="20" t="s">
        <v>152</v>
      </c>
      <c r="D20" s="3"/>
      <c r="E20" s="3"/>
      <c r="F20" s="3">
        <v>2</v>
      </c>
      <c r="G20" s="3"/>
      <c r="H20" s="3"/>
      <c r="I20" s="3"/>
      <c r="J20" s="3"/>
      <c r="K20" s="3"/>
      <c r="L20" s="3"/>
      <c r="M20" s="3"/>
      <c r="N20" s="3">
        <v>2</v>
      </c>
      <c r="O20" s="3"/>
      <c r="P20" s="3"/>
      <c r="Q20" s="3">
        <f t="shared" si="2"/>
        <v>4</v>
      </c>
      <c r="R20" s="29"/>
      <c r="S20" s="29">
        <f t="shared" si="0"/>
        <v>0</v>
      </c>
      <c r="T20" s="36">
        <f t="shared" si="3"/>
        <v>0</v>
      </c>
      <c r="U20" s="36">
        <f t="shared" si="1"/>
        <v>0</v>
      </c>
    </row>
    <row r="21" spans="1:21" x14ac:dyDescent="0.25">
      <c r="A21" s="7"/>
      <c r="B21" s="22"/>
      <c r="C21" s="21" t="s">
        <v>153</v>
      </c>
      <c r="D21" s="5"/>
      <c r="E21" s="5"/>
      <c r="F21" s="5"/>
      <c r="G21" s="5">
        <v>2</v>
      </c>
      <c r="H21" s="5">
        <v>3</v>
      </c>
      <c r="I21" s="5">
        <v>3</v>
      </c>
      <c r="J21" s="5">
        <v>2</v>
      </c>
      <c r="K21" s="5">
        <v>3</v>
      </c>
      <c r="L21" s="5">
        <v>2</v>
      </c>
      <c r="M21" s="5">
        <v>5</v>
      </c>
      <c r="N21" s="5">
        <v>4</v>
      </c>
      <c r="O21" s="5"/>
      <c r="P21" s="5"/>
      <c r="Q21" s="5">
        <f t="shared" si="2"/>
        <v>24</v>
      </c>
      <c r="R21" s="29"/>
      <c r="S21" s="29">
        <f t="shared" si="0"/>
        <v>0</v>
      </c>
      <c r="T21" s="36">
        <f t="shared" si="3"/>
        <v>0</v>
      </c>
      <c r="U21" s="36">
        <f t="shared" si="1"/>
        <v>0</v>
      </c>
    </row>
    <row r="22" spans="1:21" ht="27" customHeight="1" x14ac:dyDescent="0.25">
      <c r="A22" s="46"/>
      <c r="B22" s="50" t="s">
        <v>163</v>
      </c>
      <c r="C22" s="21" t="s">
        <v>154</v>
      </c>
      <c r="D22" s="5"/>
      <c r="E22" s="5">
        <v>7</v>
      </c>
      <c r="F22" s="5">
        <v>8</v>
      </c>
      <c r="G22" s="5">
        <v>9</v>
      </c>
      <c r="H22" s="5">
        <v>22</v>
      </c>
      <c r="I22" s="5">
        <v>17</v>
      </c>
      <c r="J22" s="5">
        <v>2</v>
      </c>
      <c r="K22" s="5">
        <v>11</v>
      </c>
      <c r="L22" s="5">
        <v>10</v>
      </c>
      <c r="M22" s="5">
        <v>6</v>
      </c>
      <c r="N22" s="5">
        <v>11</v>
      </c>
      <c r="O22" s="5"/>
      <c r="P22" s="5"/>
      <c r="Q22" s="5">
        <f t="shared" si="2"/>
        <v>103</v>
      </c>
      <c r="R22" s="29">
        <v>30.6</v>
      </c>
      <c r="S22" s="29">
        <f t="shared" si="0"/>
        <v>3151.8</v>
      </c>
      <c r="T22" s="36">
        <f t="shared" si="3"/>
        <v>24.480000000000004</v>
      </c>
      <c r="U22" s="36">
        <f t="shared" si="1"/>
        <v>2521.4400000000005</v>
      </c>
    </row>
    <row r="23" spans="1:21" ht="27" customHeight="1" x14ac:dyDescent="0.25">
      <c r="A23" s="47"/>
      <c r="B23" s="51"/>
      <c r="C23" s="20" t="s">
        <v>155</v>
      </c>
      <c r="D23" s="3"/>
      <c r="E23" s="3">
        <v>2</v>
      </c>
      <c r="F23" s="3"/>
      <c r="G23" s="3">
        <v>2</v>
      </c>
      <c r="H23" s="3"/>
      <c r="I23" s="3"/>
      <c r="J23" s="3"/>
      <c r="K23" s="3"/>
      <c r="L23" s="3"/>
      <c r="M23" s="3"/>
      <c r="N23" s="3">
        <v>1</v>
      </c>
      <c r="O23" s="3"/>
      <c r="P23" s="3"/>
      <c r="Q23" s="3">
        <f t="shared" si="2"/>
        <v>5</v>
      </c>
      <c r="R23" s="29">
        <v>31.5</v>
      </c>
      <c r="S23" s="29">
        <f t="shared" si="0"/>
        <v>157.5</v>
      </c>
      <c r="T23" s="36">
        <f t="shared" si="3"/>
        <v>25.200000000000003</v>
      </c>
      <c r="U23" s="36">
        <f t="shared" si="1"/>
        <v>126.00000000000001</v>
      </c>
    </row>
    <row r="24" spans="1:21" ht="27" customHeight="1" x14ac:dyDescent="0.25">
      <c r="A24" s="46"/>
      <c r="B24" s="50" t="s">
        <v>182</v>
      </c>
      <c r="C24" s="20" t="s">
        <v>165</v>
      </c>
      <c r="D24" s="3">
        <v>1</v>
      </c>
      <c r="E24" s="3"/>
      <c r="F24" s="3"/>
      <c r="G24" s="3">
        <v>20</v>
      </c>
      <c r="H24" s="3">
        <v>24</v>
      </c>
      <c r="I24" s="3"/>
      <c r="J24" s="3">
        <v>3</v>
      </c>
      <c r="K24" s="3">
        <v>4</v>
      </c>
      <c r="L24" s="3">
        <v>19</v>
      </c>
      <c r="M24" s="3">
        <v>52</v>
      </c>
      <c r="N24" s="3">
        <v>135</v>
      </c>
      <c r="O24" s="3">
        <v>132</v>
      </c>
      <c r="P24" s="3"/>
      <c r="Q24" s="3">
        <f t="shared" si="2"/>
        <v>390</v>
      </c>
      <c r="R24" s="29">
        <v>15</v>
      </c>
      <c r="S24" s="29">
        <f t="shared" si="0"/>
        <v>5850</v>
      </c>
      <c r="T24" s="36">
        <f t="shared" si="3"/>
        <v>12</v>
      </c>
      <c r="U24" s="36">
        <f t="shared" si="1"/>
        <v>4680</v>
      </c>
    </row>
    <row r="25" spans="1:21" ht="27" customHeight="1" thickBot="1" x14ac:dyDescent="0.3">
      <c r="A25" s="47"/>
      <c r="B25" s="51"/>
      <c r="C25" s="21" t="s">
        <v>166</v>
      </c>
      <c r="D25" s="5"/>
      <c r="E25" s="5">
        <v>1</v>
      </c>
      <c r="F25" s="5">
        <v>1</v>
      </c>
      <c r="G25" s="5">
        <v>6</v>
      </c>
      <c r="H25" s="5"/>
      <c r="I25" s="5">
        <v>2</v>
      </c>
      <c r="J25" s="5">
        <v>3</v>
      </c>
      <c r="K25" s="5">
        <v>1</v>
      </c>
      <c r="L25" s="5">
        <v>2</v>
      </c>
      <c r="M25" s="5">
        <v>2</v>
      </c>
      <c r="N25" s="5">
        <v>1</v>
      </c>
      <c r="O25" s="5"/>
      <c r="P25" s="5"/>
      <c r="Q25" s="5">
        <f t="shared" si="2"/>
        <v>19</v>
      </c>
      <c r="R25" s="31">
        <v>15</v>
      </c>
      <c r="S25" s="29">
        <f t="shared" si="0"/>
        <v>285</v>
      </c>
      <c r="T25" s="36">
        <f t="shared" si="3"/>
        <v>12</v>
      </c>
      <c r="U25" s="36">
        <f t="shared" si="1"/>
        <v>228</v>
      </c>
    </row>
    <row r="26" spans="1:21" ht="32.25" thickBot="1" x14ac:dyDescent="0.3">
      <c r="A26" s="12" t="s">
        <v>285</v>
      </c>
      <c r="B26" s="12" t="s">
        <v>0</v>
      </c>
      <c r="C26" s="13" t="s">
        <v>280</v>
      </c>
      <c r="D26" s="14">
        <v>36</v>
      </c>
      <c r="E26" s="13">
        <v>37</v>
      </c>
      <c r="F26" s="14">
        <v>38</v>
      </c>
      <c r="G26" s="13">
        <v>39</v>
      </c>
      <c r="H26" s="14">
        <v>40</v>
      </c>
      <c r="I26" s="13">
        <v>41</v>
      </c>
      <c r="J26" s="14">
        <v>42</v>
      </c>
      <c r="K26" s="13">
        <v>43</v>
      </c>
      <c r="L26" s="14">
        <v>44</v>
      </c>
      <c r="M26" s="13">
        <v>45</v>
      </c>
      <c r="N26" s="14">
        <v>46</v>
      </c>
      <c r="O26" s="13">
        <v>47</v>
      </c>
      <c r="P26" s="14">
        <v>48</v>
      </c>
      <c r="Q26" s="15" t="s">
        <v>1</v>
      </c>
      <c r="R26" s="17" t="s">
        <v>286</v>
      </c>
      <c r="S26" s="17" t="s">
        <v>287</v>
      </c>
      <c r="T26" s="15" t="s">
        <v>296</v>
      </c>
      <c r="U26" s="15" t="s">
        <v>297</v>
      </c>
    </row>
    <row r="27" spans="1:21" ht="18" customHeight="1" x14ac:dyDescent="0.25">
      <c r="A27" s="46"/>
      <c r="B27" s="50" t="s">
        <v>183</v>
      </c>
      <c r="C27" s="20" t="s">
        <v>167</v>
      </c>
      <c r="D27" s="3">
        <v>7</v>
      </c>
      <c r="E27" s="3">
        <v>3</v>
      </c>
      <c r="F27" s="3">
        <v>4</v>
      </c>
      <c r="G27" s="3">
        <v>52</v>
      </c>
      <c r="H27" s="3">
        <v>49</v>
      </c>
      <c r="I27" s="3">
        <v>1</v>
      </c>
      <c r="J27" s="3">
        <v>1</v>
      </c>
      <c r="K27" s="3">
        <v>1</v>
      </c>
      <c r="L27" s="3">
        <v>1</v>
      </c>
      <c r="M27" s="3">
        <v>74</v>
      </c>
      <c r="N27" s="3">
        <v>148</v>
      </c>
      <c r="O27" s="3">
        <v>117</v>
      </c>
      <c r="P27" s="3"/>
      <c r="Q27" s="3">
        <f t="shared" si="2"/>
        <v>458</v>
      </c>
      <c r="R27" s="29">
        <v>15.3</v>
      </c>
      <c r="S27" s="29">
        <f t="shared" ref="S27:S42" si="4">Q27*R27</f>
        <v>7007.4000000000005</v>
      </c>
      <c r="T27" s="36">
        <f t="shared" si="3"/>
        <v>12.240000000000002</v>
      </c>
      <c r="U27" s="36">
        <f t="shared" ref="U27:U42" si="5">T27*Q27</f>
        <v>5605.920000000001</v>
      </c>
    </row>
    <row r="28" spans="1:21" ht="18" customHeight="1" x14ac:dyDescent="0.25">
      <c r="A28" s="49"/>
      <c r="B28" s="53"/>
      <c r="C28" s="20" t="s">
        <v>168</v>
      </c>
      <c r="D28" s="3"/>
      <c r="E28" s="3">
        <v>1</v>
      </c>
      <c r="F28" s="3">
        <v>3</v>
      </c>
      <c r="G28" s="3">
        <v>5</v>
      </c>
      <c r="H28" s="3"/>
      <c r="I28" s="3">
        <v>2</v>
      </c>
      <c r="J28" s="3"/>
      <c r="K28" s="3"/>
      <c r="L28" s="3"/>
      <c r="M28" s="3">
        <v>10</v>
      </c>
      <c r="N28" s="3">
        <v>21</v>
      </c>
      <c r="O28" s="3">
        <v>30</v>
      </c>
      <c r="P28" s="3"/>
      <c r="Q28" s="3">
        <f t="shared" si="2"/>
        <v>72</v>
      </c>
      <c r="R28" s="29">
        <v>16.2</v>
      </c>
      <c r="S28" s="29">
        <f t="shared" si="4"/>
        <v>1166.3999999999999</v>
      </c>
      <c r="T28" s="36">
        <f t="shared" si="3"/>
        <v>12.96</v>
      </c>
      <c r="U28" s="36">
        <f t="shared" si="5"/>
        <v>933.12000000000012</v>
      </c>
    </row>
    <row r="29" spans="1:21" ht="18" customHeight="1" x14ac:dyDescent="0.25">
      <c r="A29" s="47"/>
      <c r="B29" s="51"/>
      <c r="C29" s="20" t="s">
        <v>169</v>
      </c>
      <c r="D29" s="3"/>
      <c r="E29" s="3">
        <v>5</v>
      </c>
      <c r="F29" s="3">
        <v>11</v>
      </c>
      <c r="G29" s="3">
        <v>4</v>
      </c>
      <c r="H29" s="3">
        <v>5</v>
      </c>
      <c r="I29" s="3">
        <v>5</v>
      </c>
      <c r="J29" s="3">
        <v>3</v>
      </c>
      <c r="K29" s="3">
        <v>1</v>
      </c>
      <c r="L29" s="3">
        <v>1</v>
      </c>
      <c r="M29" s="3">
        <v>14</v>
      </c>
      <c r="N29" s="3">
        <v>10</v>
      </c>
      <c r="O29" s="3">
        <v>1</v>
      </c>
      <c r="P29" s="3"/>
      <c r="Q29" s="3">
        <f t="shared" si="2"/>
        <v>60</v>
      </c>
      <c r="R29" s="29">
        <v>14.9</v>
      </c>
      <c r="S29" s="29">
        <f t="shared" si="4"/>
        <v>894</v>
      </c>
      <c r="T29" s="36">
        <f t="shared" si="3"/>
        <v>11.920000000000002</v>
      </c>
      <c r="U29" s="36">
        <f t="shared" si="5"/>
        <v>715.2</v>
      </c>
    </row>
    <row r="30" spans="1:21" ht="27" customHeight="1" x14ac:dyDescent="0.25">
      <c r="A30" s="46"/>
      <c r="B30" s="50" t="s">
        <v>184</v>
      </c>
      <c r="C30" s="20" t="s">
        <v>170</v>
      </c>
      <c r="D30" s="3">
        <v>81</v>
      </c>
      <c r="E30" s="3">
        <v>56</v>
      </c>
      <c r="F30" s="3">
        <v>134</v>
      </c>
      <c r="G30" s="3">
        <v>12</v>
      </c>
      <c r="H30" s="3">
        <v>22</v>
      </c>
      <c r="I30" s="3">
        <v>2</v>
      </c>
      <c r="J30" s="3"/>
      <c r="K30" s="3"/>
      <c r="L30" s="3">
        <v>21</v>
      </c>
      <c r="M30" s="3">
        <v>29</v>
      </c>
      <c r="N30" s="3">
        <v>47</v>
      </c>
      <c r="O30" s="3">
        <v>38</v>
      </c>
      <c r="P30" s="3"/>
      <c r="Q30" s="3">
        <f t="shared" si="2"/>
        <v>442</v>
      </c>
      <c r="R30" s="29">
        <v>16.600000000000001</v>
      </c>
      <c r="S30" s="29">
        <f t="shared" si="4"/>
        <v>7337.2000000000007</v>
      </c>
      <c r="T30" s="36">
        <f t="shared" si="3"/>
        <v>13.280000000000001</v>
      </c>
      <c r="U30" s="36">
        <f t="shared" si="5"/>
        <v>5869.76</v>
      </c>
    </row>
    <row r="31" spans="1:21" ht="27" customHeight="1" x14ac:dyDescent="0.25">
      <c r="A31" s="47"/>
      <c r="B31" s="51"/>
      <c r="C31" s="20" t="s">
        <v>171</v>
      </c>
      <c r="D31" s="3">
        <v>18</v>
      </c>
      <c r="E31" s="3">
        <v>9</v>
      </c>
      <c r="F31" s="3">
        <v>9</v>
      </c>
      <c r="G31" s="3">
        <v>41</v>
      </c>
      <c r="H31" s="3">
        <v>31</v>
      </c>
      <c r="I31" s="3">
        <v>1</v>
      </c>
      <c r="J31" s="3"/>
      <c r="K31" s="3">
        <v>2</v>
      </c>
      <c r="L31" s="3">
        <v>7</v>
      </c>
      <c r="M31" s="3">
        <v>12</v>
      </c>
      <c r="N31" s="3">
        <v>68</v>
      </c>
      <c r="O31" s="3">
        <v>57</v>
      </c>
      <c r="P31" s="3"/>
      <c r="Q31" s="3">
        <f t="shared" si="2"/>
        <v>255</v>
      </c>
      <c r="R31" s="29">
        <v>17.5</v>
      </c>
      <c r="S31" s="29">
        <f t="shared" si="4"/>
        <v>4462.5</v>
      </c>
      <c r="T31" s="36">
        <f t="shared" si="3"/>
        <v>14</v>
      </c>
      <c r="U31" s="36">
        <f t="shared" si="5"/>
        <v>3570</v>
      </c>
    </row>
    <row r="32" spans="1:21" ht="18" customHeight="1" x14ac:dyDescent="0.25">
      <c r="A32" s="46"/>
      <c r="B32" s="50" t="s">
        <v>185</v>
      </c>
      <c r="C32" s="20" t="s">
        <v>172</v>
      </c>
      <c r="D32" s="3"/>
      <c r="E32" s="3"/>
      <c r="F32" s="3"/>
      <c r="G32" s="3"/>
      <c r="H32" s="3"/>
      <c r="I32" s="3"/>
      <c r="J32" s="3">
        <v>9</v>
      </c>
      <c r="K32" s="3">
        <v>5</v>
      </c>
      <c r="L32" s="3">
        <v>1</v>
      </c>
      <c r="M32" s="3">
        <v>2</v>
      </c>
      <c r="N32" s="3"/>
      <c r="O32" s="3"/>
      <c r="P32" s="3"/>
      <c r="Q32" s="3">
        <f t="shared" si="2"/>
        <v>17</v>
      </c>
      <c r="R32" s="29">
        <v>15.6</v>
      </c>
      <c r="S32" s="29">
        <f t="shared" si="4"/>
        <v>265.2</v>
      </c>
      <c r="T32" s="36">
        <f t="shared" si="3"/>
        <v>12.48</v>
      </c>
      <c r="U32" s="36">
        <f t="shared" si="5"/>
        <v>212.16</v>
      </c>
    </row>
    <row r="33" spans="1:21" ht="18" customHeight="1" x14ac:dyDescent="0.25">
      <c r="A33" s="49"/>
      <c r="B33" s="53"/>
      <c r="C33" s="20" t="s">
        <v>173</v>
      </c>
      <c r="D33" s="3">
        <v>8</v>
      </c>
      <c r="E33" s="3">
        <v>12</v>
      </c>
      <c r="F33" s="3">
        <v>10</v>
      </c>
      <c r="G33" s="3">
        <v>27</v>
      </c>
      <c r="H33" s="3">
        <v>11</v>
      </c>
      <c r="I33" s="3">
        <v>10</v>
      </c>
      <c r="J33" s="3">
        <v>12</v>
      </c>
      <c r="K33" s="3">
        <v>9</v>
      </c>
      <c r="L33" s="3">
        <v>79</v>
      </c>
      <c r="M33" s="3">
        <v>170</v>
      </c>
      <c r="N33" s="3">
        <v>136</v>
      </c>
      <c r="O33" s="3">
        <v>108</v>
      </c>
      <c r="P33" s="3"/>
      <c r="Q33" s="3">
        <f t="shared" si="2"/>
        <v>592</v>
      </c>
      <c r="R33" s="29">
        <v>16</v>
      </c>
      <c r="S33" s="29">
        <f t="shared" si="4"/>
        <v>9472</v>
      </c>
      <c r="T33" s="36">
        <f t="shared" si="3"/>
        <v>12.8</v>
      </c>
      <c r="U33" s="36">
        <f t="shared" si="5"/>
        <v>7577.6</v>
      </c>
    </row>
    <row r="34" spans="1:21" ht="18" customHeight="1" x14ac:dyDescent="0.25">
      <c r="A34" s="47"/>
      <c r="B34" s="51"/>
      <c r="C34" s="21" t="s">
        <v>174</v>
      </c>
      <c r="D34" s="5"/>
      <c r="E34" s="5">
        <v>2</v>
      </c>
      <c r="F34" s="5"/>
      <c r="G34" s="5">
        <v>11</v>
      </c>
      <c r="H34" s="5">
        <v>4</v>
      </c>
      <c r="I34" s="5">
        <v>3</v>
      </c>
      <c r="J34" s="5">
        <v>1</v>
      </c>
      <c r="K34" s="5">
        <v>40</v>
      </c>
      <c r="L34" s="5">
        <v>6</v>
      </c>
      <c r="M34" s="5">
        <v>10</v>
      </c>
      <c r="N34" s="5">
        <v>6</v>
      </c>
      <c r="O34" s="5">
        <v>13</v>
      </c>
      <c r="P34" s="5"/>
      <c r="Q34" s="5">
        <f t="shared" si="2"/>
        <v>96</v>
      </c>
      <c r="R34" s="29">
        <v>16.899999999999999</v>
      </c>
      <c r="S34" s="29">
        <f t="shared" si="4"/>
        <v>1622.3999999999999</v>
      </c>
      <c r="T34" s="36">
        <f t="shared" si="3"/>
        <v>13.52</v>
      </c>
      <c r="U34" s="36">
        <f t="shared" si="5"/>
        <v>1297.92</v>
      </c>
    </row>
    <row r="35" spans="1:21" ht="27" customHeight="1" x14ac:dyDescent="0.25">
      <c r="A35" s="46"/>
      <c r="B35" s="23" t="s">
        <v>186</v>
      </c>
      <c r="C35" s="20" t="s">
        <v>175</v>
      </c>
      <c r="D35" s="3">
        <v>87</v>
      </c>
      <c r="E35" s="3">
        <v>78</v>
      </c>
      <c r="F35" s="3">
        <v>4</v>
      </c>
      <c r="G35" s="3">
        <v>15</v>
      </c>
      <c r="H35" s="3">
        <v>14</v>
      </c>
      <c r="I35" s="3">
        <v>13</v>
      </c>
      <c r="J35" s="3">
        <v>8</v>
      </c>
      <c r="K35" s="3">
        <v>29</v>
      </c>
      <c r="L35" s="3">
        <v>90</v>
      </c>
      <c r="M35" s="3">
        <v>205</v>
      </c>
      <c r="N35" s="3">
        <v>141</v>
      </c>
      <c r="O35" s="3">
        <v>83</v>
      </c>
      <c r="P35" s="3"/>
      <c r="Q35" s="3">
        <f t="shared" si="2"/>
        <v>767</v>
      </c>
      <c r="R35" s="29">
        <v>17.5</v>
      </c>
      <c r="S35" s="29">
        <f t="shared" si="4"/>
        <v>13422.5</v>
      </c>
      <c r="T35" s="36">
        <f t="shared" si="3"/>
        <v>14</v>
      </c>
      <c r="U35" s="36">
        <f t="shared" si="5"/>
        <v>10738</v>
      </c>
    </row>
    <row r="36" spans="1:21" ht="27" customHeight="1" x14ac:dyDescent="0.25">
      <c r="A36" s="47"/>
      <c r="B36" s="23" t="s">
        <v>187</v>
      </c>
      <c r="C36" s="20" t="s">
        <v>176</v>
      </c>
      <c r="D36" s="3"/>
      <c r="E36" s="3"/>
      <c r="F36" s="3"/>
      <c r="G36" s="3">
        <v>15</v>
      </c>
      <c r="H36" s="3"/>
      <c r="I36" s="3"/>
      <c r="J36" s="3"/>
      <c r="K36" s="3"/>
      <c r="L36" s="3"/>
      <c r="M36" s="3"/>
      <c r="N36" s="3"/>
      <c r="O36" s="3"/>
      <c r="P36" s="3"/>
      <c r="Q36" s="3">
        <f t="shared" si="2"/>
        <v>15</v>
      </c>
      <c r="R36" s="31">
        <v>17.5</v>
      </c>
      <c r="S36" s="29">
        <f t="shared" si="4"/>
        <v>262.5</v>
      </c>
      <c r="T36" s="36">
        <f t="shared" si="3"/>
        <v>14</v>
      </c>
      <c r="U36" s="36">
        <f t="shared" si="5"/>
        <v>210</v>
      </c>
    </row>
    <row r="37" spans="1:21" ht="27" customHeight="1" x14ac:dyDescent="0.25">
      <c r="A37" s="46"/>
      <c r="B37" s="50" t="s">
        <v>188</v>
      </c>
      <c r="C37" s="20" t="s">
        <v>177</v>
      </c>
      <c r="D37" s="3"/>
      <c r="E37" s="3"/>
      <c r="F37" s="3">
        <v>3</v>
      </c>
      <c r="G37" s="3">
        <v>45</v>
      </c>
      <c r="H37" s="3">
        <v>42</v>
      </c>
      <c r="I37" s="3">
        <v>18</v>
      </c>
      <c r="J37" s="3">
        <v>3</v>
      </c>
      <c r="K37" s="3"/>
      <c r="L37" s="3">
        <v>7</v>
      </c>
      <c r="M37" s="3">
        <v>33</v>
      </c>
      <c r="N37" s="3">
        <v>53</v>
      </c>
      <c r="O37" s="3">
        <v>73</v>
      </c>
      <c r="P37" s="3"/>
      <c r="Q37" s="3">
        <f t="shared" si="2"/>
        <v>277</v>
      </c>
      <c r="R37" s="29">
        <v>17.600000000000001</v>
      </c>
      <c r="S37" s="29">
        <f t="shared" si="4"/>
        <v>4875.2000000000007</v>
      </c>
      <c r="T37" s="36">
        <f t="shared" si="3"/>
        <v>14.080000000000002</v>
      </c>
      <c r="U37" s="36">
        <f t="shared" si="5"/>
        <v>3900.1600000000003</v>
      </c>
    </row>
    <row r="38" spans="1:21" ht="27" customHeight="1" x14ac:dyDescent="0.25">
      <c r="A38" s="47"/>
      <c r="B38" s="51"/>
      <c r="C38" s="20" t="s">
        <v>178</v>
      </c>
      <c r="D38" s="3"/>
      <c r="E38" s="3"/>
      <c r="F38" s="3"/>
      <c r="G38" s="3"/>
      <c r="H38" s="3">
        <v>10</v>
      </c>
      <c r="I38" s="3"/>
      <c r="J38" s="3"/>
      <c r="K38" s="3"/>
      <c r="L38" s="3"/>
      <c r="M38" s="3">
        <v>3</v>
      </c>
      <c r="N38" s="3">
        <v>3</v>
      </c>
      <c r="O38" s="3"/>
      <c r="P38" s="3"/>
      <c r="Q38" s="3">
        <f t="shared" si="2"/>
        <v>16</v>
      </c>
      <c r="R38" s="31">
        <v>17.600000000000001</v>
      </c>
      <c r="S38" s="29">
        <f t="shared" si="4"/>
        <v>281.60000000000002</v>
      </c>
      <c r="T38" s="36">
        <f t="shared" si="3"/>
        <v>14.080000000000002</v>
      </c>
      <c r="U38" s="36">
        <f t="shared" si="5"/>
        <v>225.28000000000003</v>
      </c>
    </row>
    <row r="39" spans="1:21" ht="54" customHeight="1" x14ac:dyDescent="0.25">
      <c r="A39" s="8"/>
      <c r="B39" s="23" t="s">
        <v>211</v>
      </c>
      <c r="C39" s="20" t="s">
        <v>179</v>
      </c>
      <c r="D39" s="3"/>
      <c r="E39" s="3">
        <v>11</v>
      </c>
      <c r="F39" s="3">
        <v>22</v>
      </c>
      <c r="G39" s="3">
        <v>8</v>
      </c>
      <c r="H39" s="3">
        <v>8</v>
      </c>
      <c r="I39" s="3">
        <v>3</v>
      </c>
      <c r="J39" s="3">
        <v>22</v>
      </c>
      <c r="K39" s="3">
        <v>36</v>
      </c>
      <c r="L39" s="3">
        <v>22</v>
      </c>
      <c r="M39" s="3">
        <v>44</v>
      </c>
      <c r="N39" s="3">
        <v>62</v>
      </c>
      <c r="O39" s="3">
        <v>90</v>
      </c>
      <c r="P39" s="3"/>
      <c r="Q39" s="3">
        <f t="shared" si="2"/>
        <v>328</v>
      </c>
      <c r="R39" s="29">
        <v>16.100000000000001</v>
      </c>
      <c r="S39" s="29">
        <f t="shared" si="4"/>
        <v>5280.8</v>
      </c>
      <c r="T39" s="36">
        <f t="shared" si="3"/>
        <v>12.880000000000003</v>
      </c>
      <c r="U39" s="36">
        <f t="shared" si="5"/>
        <v>4224.6400000000012</v>
      </c>
    </row>
    <row r="40" spans="1:21" ht="27" customHeight="1" x14ac:dyDescent="0.25">
      <c r="A40" s="46"/>
      <c r="B40" s="22" t="s">
        <v>190</v>
      </c>
      <c r="C40" s="21" t="s">
        <v>180</v>
      </c>
      <c r="D40" s="5">
        <v>10</v>
      </c>
      <c r="E40" s="5">
        <v>10</v>
      </c>
      <c r="F40" s="5">
        <v>6</v>
      </c>
      <c r="G40" s="5">
        <v>272</v>
      </c>
      <c r="H40" s="5">
        <v>148</v>
      </c>
      <c r="I40" s="5">
        <v>6</v>
      </c>
      <c r="J40" s="5">
        <v>1</v>
      </c>
      <c r="K40" s="5">
        <v>1</v>
      </c>
      <c r="L40" s="5">
        <v>124</v>
      </c>
      <c r="M40" s="5">
        <v>115</v>
      </c>
      <c r="N40" s="5">
        <v>82</v>
      </c>
      <c r="O40" s="5">
        <v>66</v>
      </c>
      <c r="P40" s="5"/>
      <c r="Q40" s="5">
        <f t="shared" si="2"/>
        <v>841</v>
      </c>
      <c r="R40" s="29">
        <v>16.100000000000001</v>
      </c>
      <c r="S40" s="29">
        <f t="shared" si="4"/>
        <v>13540.1</v>
      </c>
      <c r="T40" s="36">
        <f t="shared" si="3"/>
        <v>12.880000000000003</v>
      </c>
      <c r="U40" s="36">
        <f t="shared" si="5"/>
        <v>10832.080000000002</v>
      </c>
    </row>
    <row r="41" spans="1:21" ht="27" customHeight="1" x14ac:dyDescent="0.25">
      <c r="A41" s="47"/>
      <c r="B41" s="22"/>
      <c r="C41" s="21" t="s">
        <v>181</v>
      </c>
      <c r="D41" s="5"/>
      <c r="E41" s="5"/>
      <c r="F41" s="5"/>
      <c r="G41" s="5">
        <v>1</v>
      </c>
      <c r="H41" s="5">
        <v>1</v>
      </c>
      <c r="I41" s="5"/>
      <c r="J41" s="5"/>
      <c r="K41" s="5"/>
      <c r="L41" s="5"/>
      <c r="M41" s="5"/>
      <c r="N41" s="5"/>
      <c r="O41" s="5"/>
      <c r="P41" s="5"/>
      <c r="Q41" s="5">
        <f t="shared" si="2"/>
        <v>2</v>
      </c>
      <c r="R41" s="31">
        <v>16.100000000000001</v>
      </c>
      <c r="S41" s="29">
        <f t="shared" si="4"/>
        <v>32.200000000000003</v>
      </c>
      <c r="T41" s="36">
        <f t="shared" si="3"/>
        <v>12.880000000000003</v>
      </c>
      <c r="U41" s="36">
        <f t="shared" si="5"/>
        <v>25.760000000000005</v>
      </c>
    </row>
    <row r="42" spans="1:21" ht="54" customHeight="1" thickBot="1" x14ac:dyDescent="0.3">
      <c r="A42" s="8"/>
      <c r="B42" s="23" t="s">
        <v>189</v>
      </c>
      <c r="C42" s="20" t="s">
        <v>191</v>
      </c>
      <c r="D42" s="3">
        <v>1</v>
      </c>
      <c r="E42" s="3">
        <v>15</v>
      </c>
      <c r="F42" s="3">
        <v>34</v>
      </c>
      <c r="G42" s="3">
        <v>32</v>
      </c>
      <c r="H42" s="3">
        <v>50</v>
      </c>
      <c r="I42" s="3">
        <v>24</v>
      </c>
      <c r="J42" s="3">
        <v>17</v>
      </c>
      <c r="K42" s="3">
        <v>11</v>
      </c>
      <c r="L42" s="3">
        <v>21</v>
      </c>
      <c r="M42" s="3">
        <v>58</v>
      </c>
      <c r="N42" s="3">
        <v>66</v>
      </c>
      <c r="O42" s="3">
        <v>20</v>
      </c>
      <c r="P42" s="3"/>
      <c r="Q42" s="3">
        <f t="shared" si="2"/>
        <v>349</v>
      </c>
      <c r="R42" s="29">
        <v>14.6</v>
      </c>
      <c r="S42" s="29">
        <f t="shared" si="4"/>
        <v>5095.3999999999996</v>
      </c>
      <c r="T42" s="36">
        <f t="shared" si="3"/>
        <v>11.68</v>
      </c>
      <c r="U42" s="36">
        <f t="shared" si="5"/>
        <v>4076.3199999999997</v>
      </c>
    </row>
    <row r="43" spans="1:21" ht="54" customHeight="1" thickBot="1" x14ac:dyDescent="0.3">
      <c r="A43" s="12" t="s">
        <v>285</v>
      </c>
      <c r="B43" s="12" t="s">
        <v>0</v>
      </c>
      <c r="C43" s="13" t="s">
        <v>280</v>
      </c>
      <c r="D43" s="14">
        <v>36</v>
      </c>
      <c r="E43" s="13">
        <v>37</v>
      </c>
      <c r="F43" s="14">
        <v>38</v>
      </c>
      <c r="G43" s="13">
        <v>39</v>
      </c>
      <c r="H43" s="14">
        <v>40</v>
      </c>
      <c r="I43" s="13">
        <v>41</v>
      </c>
      <c r="J43" s="14">
        <v>42</v>
      </c>
      <c r="K43" s="13">
        <v>43</v>
      </c>
      <c r="L43" s="14">
        <v>44</v>
      </c>
      <c r="M43" s="13">
        <v>45</v>
      </c>
      <c r="N43" s="14">
        <v>46</v>
      </c>
      <c r="O43" s="13">
        <v>47</v>
      </c>
      <c r="P43" s="14">
        <v>48</v>
      </c>
      <c r="Q43" s="15" t="s">
        <v>1</v>
      </c>
      <c r="R43" s="17" t="s">
        <v>286</v>
      </c>
      <c r="S43" s="17" t="s">
        <v>287</v>
      </c>
      <c r="T43" s="15" t="s">
        <v>296</v>
      </c>
      <c r="U43" s="15" t="s">
        <v>297</v>
      </c>
    </row>
    <row r="44" spans="1:21" ht="54" customHeight="1" x14ac:dyDescent="0.25">
      <c r="A44" s="8"/>
      <c r="B44" s="23" t="s">
        <v>212</v>
      </c>
      <c r="C44" s="20" t="s">
        <v>192</v>
      </c>
      <c r="D44" s="3"/>
      <c r="E44" s="3">
        <v>15</v>
      </c>
      <c r="F44" s="3">
        <v>7</v>
      </c>
      <c r="G44" s="3">
        <v>46</v>
      </c>
      <c r="H44" s="3">
        <v>3</v>
      </c>
      <c r="I44" s="3">
        <v>11</v>
      </c>
      <c r="J44" s="3">
        <v>6</v>
      </c>
      <c r="K44" s="3">
        <v>2</v>
      </c>
      <c r="L44" s="3">
        <v>14</v>
      </c>
      <c r="M44" s="3">
        <v>10</v>
      </c>
      <c r="N44" s="3">
        <v>10</v>
      </c>
      <c r="O44" s="3">
        <v>7</v>
      </c>
      <c r="P44" s="3"/>
      <c r="Q44" s="3">
        <f t="shared" si="2"/>
        <v>131</v>
      </c>
      <c r="R44" s="29">
        <v>19.2</v>
      </c>
      <c r="S44" s="29">
        <f t="shared" ref="S44:S69" si="6">Q44*R44</f>
        <v>2515.1999999999998</v>
      </c>
      <c r="T44" s="36">
        <f t="shared" si="3"/>
        <v>15.36</v>
      </c>
      <c r="U44" s="36">
        <f t="shared" ref="U44:U69" si="7">T44*Q44</f>
        <v>2012.1599999999999</v>
      </c>
    </row>
    <row r="45" spans="1:21" ht="54" customHeight="1" x14ac:dyDescent="0.25">
      <c r="A45" s="7"/>
      <c r="B45" s="22" t="s">
        <v>213</v>
      </c>
      <c r="C45" s="21" t="s">
        <v>193</v>
      </c>
      <c r="D45" s="5"/>
      <c r="E45" s="5">
        <v>17</v>
      </c>
      <c r="F45" s="5">
        <v>13</v>
      </c>
      <c r="G45" s="5">
        <v>17</v>
      </c>
      <c r="H45" s="5">
        <v>7</v>
      </c>
      <c r="I45" s="5">
        <v>8</v>
      </c>
      <c r="J45" s="5">
        <v>5</v>
      </c>
      <c r="K45" s="5">
        <v>6</v>
      </c>
      <c r="L45" s="5">
        <v>16</v>
      </c>
      <c r="M45" s="5">
        <v>17</v>
      </c>
      <c r="N45" s="5">
        <v>13</v>
      </c>
      <c r="O45" s="5">
        <v>12</v>
      </c>
      <c r="P45" s="5"/>
      <c r="Q45" s="5">
        <f t="shared" si="2"/>
        <v>131</v>
      </c>
      <c r="R45" s="29">
        <v>20.3</v>
      </c>
      <c r="S45" s="29">
        <f t="shared" si="6"/>
        <v>2659.3</v>
      </c>
      <c r="T45" s="36">
        <f t="shared" si="3"/>
        <v>16.240000000000002</v>
      </c>
      <c r="U45" s="36">
        <f t="shared" si="7"/>
        <v>2127.44</v>
      </c>
    </row>
    <row r="46" spans="1:21" ht="18" customHeight="1" x14ac:dyDescent="0.25">
      <c r="A46" s="46"/>
      <c r="B46" s="50" t="s">
        <v>214</v>
      </c>
      <c r="C46" s="20" t="s">
        <v>194</v>
      </c>
      <c r="D46" s="3">
        <v>4</v>
      </c>
      <c r="E46" s="3">
        <v>3</v>
      </c>
      <c r="F46" s="3">
        <v>4</v>
      </c>
      <c r="G46" s="3"/>
      <c r="H46" s="3">
        <v>1</v>
      </c>
      <c r="I46" s="3"/>
      <c r="J46" s="3">
        <v>2</v>
      </c>
      <c r="K46" s="3"/>
      <c r="L46" s="3">
        <v>7</v>
      </c>
      <c r="M46" s="3">
        <v>3</v>
      </c>
      <c r="N46" s="3">
        <v>3</v>
      </c>
      <c r="O46" s="3"/>
      <c r="P46" s="3"/>
      <c r="Q46" s="3">
        <f t="shared" si="2"/>
        <v>27</v>
      </c>
      <c r="R46" s="29">
        <v>29.6</v>
      </c>
      <c r="S46" s="29">
        <f t="shared" si="6"/>
        <v>799.2</v>
      </c>
      <c r="T46" s="36">
        <f t="shared" si="3"/>
        <v>23.680000000000003</v>
      </c>
      <c r="U46" s="36">
        <f t="shared" si="7"/>
        <v>639.36000000000013</v>
      </c>
    </row>
    <row r="47" spans="1:21" ht="18" customHeight="1" x14ac:dyDescent="0.25">
      <c r="A47" s="49"/>
      <c r="B47" s="53"/>
      <c r="C47" s="20" t="s">
        <v>195</v>
      </c>
      <c r="D47" s="3">
        <v>3</v>
      </c>
      <c r="E47" s="3">
        <v>4</v>
      </c>
      <c r="F47" s="3">
        <v>3</v>
      </c>
      <c r="G47" s="3">
        <v>1</v>
      </c>
      <c r="H47" s="3">
        <v>6</v>
      </c>
      <c r="I47" s="3">
        <v>2</v>
      </c>
      <c r="J47" s="3"/>
      <c r="K47" s="3"/>
      <c r="L47" s="3"/>
      <c r="M47" s="3">
        <v>3</v>
      </c>
      <c r="N47" s="3">
        <v>3</v>
      </c>
      <c r="O47" s="3"/>
      <c r="P47" s="3"/>
      <c r="Q47" s="3">
        <f t="shared" si="2"/>
        <v>25</v>
      </c>
      <c r="R47" s="29">
        <v>30</v>
      </c>
      <c r="S47" s="29">
        <f t="shared" si="6"/>
        <v>750</v>
      </c>
      <c r="T47" s="36">
        <f t="shared" si="3"/>
        <v>24</v>
      </c>
      <c r="U47" s="36">
        <f t="shared" si="7"/>
        <v>600</v>
      </c>
    </row>
    <row r="48" spans="1:21" ht="18" customHeight="1" x14ac:dyDescent="0.25">
      <c r="A48" s="47"/>
      <c r="B48" s="51"/>
      <c r="C48" s="20" t="s">
        <v>196</v>
      </c>
      <c r="D48" s="3">
        <v>1</v>
      </c>
      <c r="E48" s="3">
        <v>5</v>
      </c>
      <c r="F48" s="3">
        <v>1</v>
      </c>
      <c r="G48" s="3">
        <v>3</v>
      </c>
      <c r="H48" s="3">
        <v>30</v>
      </c>
      <c r="I48" s="3">
        <v>24</v>
      </c>
      <c r="J48" s="3">
        <v>9</v>
      </c>
      <c r="K48" s="3">
        <v>1</v>
      </c>
      <c r="L48" s="3"/>
      <c r="M48" s="3">
        <v>1</v>
      </c>
      <c r="N48" s="3">
        <v>6</v>
      </c>
      <c r="O48" s="3">
        <v>6</v>
      </c>
      <c r="P48" s="3"/>
      <c r="Q48" s="3">
        <f t="shared" si="2"/>
        <v>87</v>
      </c>
      <c r="R48" s="29">
        <v>30.9</v>
      </c>
      <c r="S48" s="29">
        <f t="shared" si="6"/>
        <v>2688.2999999999997</v>
      </c>
      <c r="T48" s="36">
        <f t="shared" si="3"/>
        <v>24.72</v>
      </c>
      <c r="U48" s="36">
        <f t="shared" si="7"/>
        <v>2150.64</v>
      </c>
    </row>
    <row r="49" spans="1:21" ht="20.100000000000001" customHeight="1" x14ac:dyDescent="0.25">
      <c r="A49" s="46"/>
      <c r="B49" s="50" t="s">
        <v>215</v>
      </c>
      <c r="C49" s="20" t="s">
        <v>197</v>
      </c>
      <c r="D49" s="3">
        <v>8</v>
      </c>
      <c r="E49" s="3">
        <v>6</v>
      </c>
      <c r="F49" s="3"/>
      <c r="G49" s="3"/>
      <c r="H49" s="3"/>
      <c r="I49" s="3"/>
      <c r="J49" s="3">
        <v>2</v>
      </c>
      <c r="K49" s="3">
        <v>1</v>
      </c>
      <c r="L49" s="3">
        <v>1</v>
      </c>
      <c r="M49" s="3">
        <v>4</v>
      </c>
      <c r="N49" s="3"/>
      <c r="O49" s="3">
        <v>1</v>
      </c>
      <c r="P49" s="3"/>
      <c r="Q49" s="3">
        <f t="shared" si="2"/>
        <v>23</v>
      </c>
      <c r="R49" s="29">
        <v>33.5</v>
      </c>
      <c r="S49" s="29">
        <f t="shared" si="6"/>
        <v>770.5</v>
      </c>
      <c r="T49" s="36">
        <f t="shared" si="3"/>
        <v>26.8</v>
      </c>
      <c r="U49" s="36">
        <f t="shared" si="7"/>
        <v>616.4</v>
      </c>
    </row>
    <row r="50" spans="1:21" ht="20.100000000000001" customHeight="1" x14ac:dyDescent="0.25">
      <c r="A50" s="49"/>
      <c r="B50" s="53"/>
      <c r="C50" s="20" t="s">
        <v>198</v>
      </c>
      <c r="D50" s="3">
        <v>1</v>
      </c>
      <c r="E50" s="3"/>
      <c r="F50" s="3">
        <v>3</v>
      </c>
      <c r="G50" s="3">
        <v>14</v>
      </c>
      <c r="H50" s="3">
        <v>3</v>
      </c>
      <c r="I50" s="3"/>
      <c r="J50" s="3">
        <v>9</v>
      </c>
      <c r="K50" s="3">
        <v>1</v>
      </c>
      <c r="L50" s="3">
        <v>1</v>
      </c>
      <c r="M50" s="3">
        <v>6</v>
      </c>
      <c r="N50" s="3">
        <v>9</v>
      </c>
      <c r="O50" s="3"/>
      <c r="P50" s="3"/>
      <c r="Q50" s="3">
        <f t="shared" si="2"/>
        <v>47</v>
      </c>
      <c r="R50" s="29">
        <v>37.6</v>
      </c>
      <c r="S50" s="29">
        <f t="shared" si="6"/>
        <v>1767.2</v>
      </c>
      <c r="T50" s="36">
        <f t="shared" si="3"/>
        <v>30.080000000000002</v>
      </c>
      <c r="U50" s="36">
        <f t="shared" si="7"/>
        <v>1413.76</v>
      </c>
    </row>
    <row r="51" spans="1:21" ht="20.100000000000001" customHeight="1" x14ac:dyDescent="0.25">
      <c r="A51" s="47"/>
      <c r="B51" s="51"/>
      <c r="C51" s="20" t="s">
        <v>199</v>
      </c>
      <c r="D51" s="3">
        <v>10</v>
      </c>
      <c r="E51" s="3">
        <v>1</v>
      </c>
      <c r="F51" s="3">
        <v>1</v>
      </c>
      <c r="G51" s="3">
        <v>14</v>
      </c>
      <c r="H51" s="3">
        <v>12</v>
      </c>
      <c r="I51" s="3">
        <v>8</v>
      </c>
      <c r="J51" s="3">
        <v>4</v>
      </c>
      <c r="K51" s="3">
        <v>1</v>
      </c>
      <c r="L51" s="3">
        <v>2</v>
      </c>
      <c r="M51" s="3"/>
      <c r="N51" s="3">
        <v>6</v>
      </c>
      <c r="O51" s="3">
        <v>9</v>
      </c>
      <c r="P51" s="3"/>
      <c r="Q51" s="3">
        <f t="shared" si="2"/>
        <v>68</v>
      </c>
      <c r="R51" s="29">
        <v>38.5</v>
      </c>
      <c r="S51" s="29">
        <f t="shared" si="6"/>
        <v>2618</v>
      </c>
      <c r="T51" s="36">
        <f t="shared" si="3"/>
        <v>30.8</v>
      </c>
      <c r="U51" s="36">
        <f t="shared" si="7"/>
        <v>2094.4</v>
      </c>
    </row>
    <row r="52" spans="1:21" ht="27" customHeight="1" x14ac:dyDescent="0.25">
      <c r="A52" s="46"/>
      <c r="B52" s="50" t="s">
        <v>216</v>
      </c>
      <c r="C52" s="20" t="s">
        <v>200</v>
      </c>
      <c r="D52" s="3">
        <v>5</v>
      </c>
      <c r="E52" s="3">
        <v>3</v>
      </c>
      <c r="F52" s="3">
        <v>5</v>
      </c>
      <c r="G52" s="3">
        <v>6</v>
      </c>
      <c r="H52" s="3">
        <v>7</v>
      </c>
      <c r="I52" s="3"/>
      <c r="J52" s="3"/>
      <c r="K52" s="3"/>
      <c r="L52" s="3"/>
      <c r="M52" s="3"/>
      <c r="N52" s="3"/>
      <c r="O52" s="3">
        <v>1</v>
      </c>
      <c r="P52" s="3"/>
      <c r="Q52" s="3">
        <f t="shared" si="2"/>
        <v>27</v>
      </c>
      <c r="R52" s="29">
        <v>26</v>
      </c>
      <c r="S52" s="29">
        <f t="shared" si="6"/>
        <v>702</v>
      </c>
      <c r="T52" s="36">
        <f t="shared" si="3"/>
        <v>20.8</v>
      </c>
      <c r="U52" s="36">
        <f t="shared" si="7"/>
        <v>561.6</v>
      </c>
    </row>
    <row r="53" spans="1:21" ht="27" customHeight="1" x14ac:dyDescent="0.25">
      <c r="A53" s="47"/>
      <c r="B53" s="51"/>
      <c r="C53" s="21" t="s">
        <v>201</v>
      </c>
      <c r="D53" s="5">
        <v>5</v>
      </c>
      <c r="E53" s="5">
        <v>1</v>
      </c>
      <c r="F53" s="5">
        <v>1</v>
      </c>
      <c r="G53" s="5">
        <v>12</v>
      </c>
      <c r="H53" s="5">
        <v>5</v>
      </c>
      <c r="I53" s="5">
        <v>4</v>
      </c>
      <c r="J53" s="5">
        <v>4</v>
      </c>
      <c r="K53" s="5"/>
      <c r="L53" s="5">
        <v>1</v>
      </c>
      <c r="M53" s="5">
        <v>6</v>
      </c>
      <c r="N53" s="5">
        <v>4</v>
      </c>
      <c r="O53" s="5">
        <v>2</v>
      </c>
      <c r="P53" s="5"/>
      <c r="Q53" s="5">
        <f t="shared" si="2"/>
        <v>45</v>
      </c>
      <c r="R53" s="29">
        <v>26.9</v>
      </c>
      <c r="S53" s="29">
        <f t="shared" si="6"/>
        <v>1210.5</v>
      </c>
      <c r="T53" s="36">
        <f t="shared" si="3"/>
        <v>21.52</v>
      </c>
      <c r="U53" s="36">
        <f t="shared" si="7"/>
        <v>968.4</v>
      </c>
    </row>
    <row r="54" spans="1:21" ht="27" customHeight="1" x14ac:dyDescent="0.25">
      <c r="A54" s="46"/>
      <c r="B54" s="50" t="s">
        <v>217</v>
      </c>
      <c r="C54" s="20" t="s">
        <v>202</v>
      </c>
      <c r="D54" s="3">
        <v>3</v>
      </c>
      <c r="E54" s="3">
        <v>5</v>
      </c>
      <c r="F54" s="3">
        <v>5</v>
      </c>
      <c r="G54" s="3">
        <v>6</v>
      </c>
      <c r="H54" s="3">
        <v>8</v>
      </c>
      <c r="I54" s="3">
        <v>6</v>
      </c>
      <c r="J54" s="3">
        <v>2</v>
      </c>
      <c r="K54" s="3">
        <v>7</v>
      </c>
      <c r="L54" s="3">
        <v>8</v>
      </c>
      <c r="M54" s="3">
        <v>10</v>
      </c>
      <c r="N54" s="3">
        <v>4</v>
      </c>
      <c r="O54" s="3">
        <v>4</v>
      </c>
      <c r="P54" s="3"/>
      <c r="Q54" s="3">
        <f t="shared" si="2"/>
        <v>68</v>
      </c>
      <c r="R54" s="29">
        <v>28.4</v>
      </c>
      <c r="S54" s="29">
        <f t="shared" si="6"/>
        <v>1931.1999999999998</v>
      </c>
      <c r="T54" s="36">
        <f t="shared" si="3"/>
        <v>22.72</v>
      </c>
      <c r="U54" s="36">
        <f t="shared" si="7"/>
        <v>1544.96</v>
      </c>
    </row>
    <row r="55" spans="1:21" ht="38.25" customHeight="1" x14ac:dyDescent="0.25">
      <c r="A55" s="47"/>
      <c r="B55" s="51"/>
      <c r="C55" s="20" t="s">
        <v>203</v>
      </c>
      <c r="D55" s="3">
        <v>5</v>
      </c>
      <c r="E55" s="3">
        <v>3</v>
      </c>
      <c r="F55" s="3">
        <v>10</v>
      </c>
      <c r="G55" s="3">
        <v>10</v>
      </c>
      <c r="H55" s="3">
        <v>3</v>
      </c>
      <c r="I55" s="3">
        <v>1</v>
      </c>
      <c r="J55" s="3">
        <v>3</v>
      </c>
      <c r="K55" s="3">
        <v>6</v>
      </c>
      <c r="L55" s="3">
        <v>6</v>
      </c>
      <c r="M55" s="3">
        <v>8</v>
      </c>
      <c r="N55" s="3">
        <v>1</v>
      </c>
      <c r="O55" s="3">
        <v>5</v>
      </c>
      <c r="P55" s="3"/>
      <c r="Q55" s="3">
        <f t="shared" si="2"/>
        <v>61</v>
      </c>
      <c r="R55" s="29">
        <v>29.3</v>
      </c>
      <c r="S55" s="29">
        <f t="shared" si="6"/>
        <v>1787.3</v>
      </c>
      <c r="T55" s="36">
        <f t="shared" si="3"/>
        <v>23.44</v>
      </c>
      <c r="U55" s="36">
        <f t="shared" si="7"/>
        <v>1429.8400000000001</v>
      </c>
    </row>
    <row r="56" spans="1:21" ht="27" customHeight="1" x14ac:dyDescent="0.25">
      <c r="A56" s="46"/>
      <c r="B56" s="50" t="s">
        <v>219</v>
      </c>
      <c r="C56" s="21" t="s">
        <v>210</v>
      </c>
      <c r="D56" s="5">
        <v>13</v>
      </c>
      <c r="E56" s="5">
        <v>15</v>
      </c>
      <c r="F56" s="5">
        <v>18</v>
      </c>
      <c r="G56" s="5">
        <v>20</v>
      </c>
      <c r="H56" s="5">
        <v>18</v>
      </c>
      <c r="I56" s="5">
        <v>19</v>
      </c>
      <c r="J56" s="5">
        <v>5</v>
      </c>
      <c r="K56" s="5">
        <v>11</v>
      </c>
      <c r="L56" s="5">
        <v>10</v>
      </c>
      <c r="M56" s="5">
        <v>11</v>
      </c>
      <c r="N56" s="5">
        <v>17</v>
      </c>
      <c r="O56" s="5">
        <v>13</v>
      </c>
      <c r="P56" s="5"/>
      <c r="Q56" s="5">
        <f>SUM(D56:P56)</f>
        <v>170</v>
      </c>
      <c r="R56" s="29">
        <v>38.5</v>
      </c>
      <c r="S56" s="29">
        <f t="shared" si="6"/>
        <v>6545</v>
      </c>
      <c r="T56" s="36">
        <f t="shared" si="3"/>
        <v>30.8</v>
      </c>
      <c r="U56" s="36">
        <f t="shared" si="7"/>
        <v>5236</v>
      </c>
    </row>
    <row r="57" spans="1:21" ht="30.75" customHeight="1" x14ac:dyDescent="0.25">
      <c r="A57" s="47"/>
      <c r="B57" s="51"/>
      <c r="C57" s="20" t="s">
        <v>205</v>
      </c>
      <c r="D57" s="3"/>
      <c r="E57" s="3"/>
      <c r="F57" s="3"/>
      <c r="G57" s="3">
        <v>4</v>
      </c>
      <c r="H57" s="3">
        <v>7</v>
      </c>
      <c r="I57" s="3">
        <v>7</v>
      </c>
      <c r="J57" s="3">
        <v>7</v>
      </c>
      <c r="K57" s="3">
        <v>2</v>
      </c>
      <c r="L57" s="3">
        <v>4</v>
      </c>
      <c r="M57" s="3">
        <v>1</v>
      </c>
      <c r="N57" s="3">
        <v>2</v>
      </c>
      <c r="O57" s="3"/>
      <c r="P57" s="3"/>
      <c r="Q57" s="3">
        <f t="shared" si="2"/>
        <v>34</v>
      </c>
      <c r="R57" s="31">
        <v>37.6</v>
      </c>
      <c r="S57" s="29">
        <f t="shared" si="6"/>
        <v>1278.4000000000001</v>
      </c>
      <c r="T57" s="36">
        <f t="shared" si="3"/>
        <v>30.080000000000002</v>
      </c>
      <c r="U57" s="36">
        <f t="shared" si="7"/>
        <v>1022.72</v>
      </c>
    </row>
    <row r="58" spans="1:21" ht="18" customHeight="1" x14ac:dyDescent="0.25">
      <c r="A58" s="46"/>
      <c r="B58" s="50" t="s">
        <v>218</v>
      </c>
      <c r="C58" s="20" t="s">
        <v>204</v>
      </c>
      <c r="D58" s="3"/>
      <c r="E58" s="3"/>
      <c r="F58" s="3"/>
      <c r="G58" s="3">
        <v>1</v>
      </c>
      <c r="H58" s="3"/>
      <c r="I58" s="3"/>
      <c r="J58" s="3"/>
      <c r="K58" s="3">
        <v>11</v>
      </c>
      <c r="L58" s="3"/>
      <c r="M58" s="3">
        <v>3</v>
      </c>
      <c r="N58" s="3"/>
      <c r="O58" s="3">
        <v>3</v>
      </c>
      <c r="P58" s="3"/>
      <c r="Q58" s="3">
        <f>SUM(D58:P58)</f>
        <v>18</v>
      </c>
      <c r="R58" s="29">
        <v>37.200000000000003</v>
      </c>
      <c r="S58" s="29">
        <f t="shared" si="6"/>
        <v>669.6</v>
      </c>
      <c r="T58" s="36">
        <f t="shared" si="3"/>
        <v>29.760000000000005</v>
      </c>
      <c r="U58" s="36">
        <f t="shared" si="7"/>
        <v>535.68000000000006</v>
      </c>
    </row>
    <row r="59" spans="1:21" ht="18" customHeight="1" x14ac:dyDescent="0.25">
      <c r="A59" s="49"/>
      <c r="B59" s="53"/>
      <c r="C59" s="20" t="s">
        <v>206</v>
      </c>
      <c r="D59" s="3">
        <v>1</v>
      </c>
      <c r="E59" s="3"/>
      <c r="F59" s="3">
        <v>1</v>
      </c>
      <c r="G59" s="3">
        <v>4</v>
      </c>
      <c r="H59" s="3">
        <v>3</v>
      </c>
      <c r="I59" s="3"/>
      <c r="J59" s="3">
        <v>1</v>
      </c>
      <c r="K59" s="3"/>
      <c r="L59" s="3">
        <v>2</v>
      </c>
      <c r="M59" s="3">
        <v>4</v>
      </c>
      <c r="N59" s="3">
        <v>1</v>
      </c>
      <c r="O59" s="3">
        <v>23</v>
      </c>
      <c r="P59" s="3"/>
      <c r="Q59" s="3">
        <f t="shared" si="2"/>
        <v>40</v>
      </c>
      <c r="R59" s="29">
        <v>37.6</v>
      </c>
      <c r="S59" s="29">
        <f t="shared" si="6"/>
        <v>1504</v>
      </c>
      <c r="T59" s="36">
        <f t="shared" si="3"/>
        <v>30.080000000000002</v>
      </c>
      <c r="U59" s="36">
        <f t="shared" si="7"/>
        <v>1203.2</v>
      </c>
    </row>
    <row r="60" spans="1:21" ht="30.75" customHeight="1" x14ac:dyDescent="0.25">
      <c r="A60" s="47"/>
      <c r="B60" s="51"/>
      <c r="C60" s="20" t="s">
        <v>207</v>
      </c>
      <c r="D60" s="3">
        <v>4</v>
      </c>
      <c r="E60" s="3">
        <v>1</v>
      </c>
      <c r="F60" s="3">
        <v>2</v>
      </c>
      <c r="G60" s="3"/>
      <c r="H60" s="3"/>
      <c r="I60" s="3"/>
      <c r="J60" s="3"/>
      <c r="K60" s="3"/>
      <c r="L60" s="3">
        <v>1</v>
      </c>
      <c r="M60" s="3">
        <v>1</v>
      </c>
      <c r="N60" s="3">
        <v>10</v>
      </c>
      <c r="O60" s="3">
        <v>2</v>
      </c>
      <c r="P60" s="3"/>
      <c r="Q60" s="3">
        <f t="shared" si="2"/>
        <v>21</v>
      </c>
      <c r="R60" s="29">
        <v>38.5</v>
      </c>
      <c r="S60" s="29">
        <f t="shared" si="6"/>
        <v>808.5</v>
      </c>
      <c r="T60" s="36">
        <f t="shared" si="3"/>
        <v>30.8</v>
      </c>
      <c r="U60" s="36">
        <f t="shared" si="7"/>
        <v>646.80000000000007</v>
      </c>
    </row>
    <row r="61" spans="1:21" ht="18" customHeight="1" x14ac:dyDescent="0.25">
      <c r="A61" s="46"/>
      <c r="B61" s="50" t="s">
        <v>220</v>
      </c>
      <c r="C61" s="20" t="s">
        <v>208</v>
      </c>
      <c r="D61" s="3">
        <v>2</v>
      </c>
      <c r="E61" s="3"/>
      <c r="F61" s="3">
        <v>2</v>
      </c>
      <c r="G61" s="3">
        <v>1</v>
      </c>
      <c r="H61" s="3"/>
      <c r="I61" s="3"/>
      <c r="J61" s="3"/>
      <c r="K61" s="3"/>
      <c r="L61" s="3"/>
      <c r="M61" s="3">
        <v>1</v>
      </c>
      <c r="N61" s="3"/>
      <c r="O61" s="3"/>
      <c r="P61" s="3"/>
      <c r="Q61" s="3">
        <f t="shared" si="2"/>
        <v>6</v>
      </c>
      <c r="R61" s="29">
        <v>30.6</v>
      </c>
      <c r="S61" s="29">
        <f t="shared" si="6"/>
        <v>183.60000000000002</v>
      </c>
      <c r="T61" s="36">
        <f t="shared" si="3"/>
        <v>24.480000000000004</v>
      </c>
      <c r="U61" s="36">
        <f t="shared" si="7"/>
        <v>146.88000000000002</v>
      </c>
    </row>
    <row r="62" spans="1:21" ht="18" customHeight="1" x14ac:dyDescent="0.25">
      <c r="A62" s="49"/>
      <c r="B62" s="53"/>
      <c r="C62" s="21" t="s">
        <v>209</v>
      </c>
      <c r="D62" s="5">
        <v>4</v>
      </c>
      <c r="E62" s="5">
        <v>1</v>
      </c>
      <c r="F62" s="5">
        <v>1</v>
      </c>
      <c r="G62" s="5">
        <v>10</v>
      </c>
      <c r="H62" s="5">
        <v>2</v>
      </c>
      <c r="I62" s="5">
        <v>5</v>
      </c>
      <c r="J62" s="5">
        <v>7</v>
      </c>
      <c r="K62" s="5">
        <v>2</v>
      </c>
      <c r="L62" s="5">
        <v>3</v>
      </c>
      <c r="M62" s="5">
        <v>3</v>
      </c>
      <c r="N62" s="5"/>
      <c r="O62" s="5">
        <v>1</v>
      </c>
      <c r="P62" s="5"/>
      <c r="Q62" s="5">
        <f t="shared" si="2"/>
        <v>39</v>
      </c>
      <c r="R62" s="29">
        <v>31</v>
      </c>
      <c r="S62" s="29">
        <f t="shared" si="6"/>
        <v>1209</v>
      </c>
      <c r="T62" s="36">
        <f t="shared" si="3"/>
        <v>24.8</v>
      </c>
      <c r="U62" s="36">
        <f t="shared" si="7"/>
        <v>967.2</v>
      </c>
    </row>
    <row r="63" spans="1:21" ht="18" customHeight="1" x14ac:dyDescent="0.25">
      <c r="A63" s="47"/>
      <c r="B63" s="51"/>
      <c r="C63" s="20" t="s">
        <v>221</v>
      </c>
      <c r="D63" s="3"/>
      <c r="E63" s="3">
        <v>4</v>
      </c>
      <c r="F63" s="3">
        <v>2</v>
      </c>
      <c r="G63" s="3">
        <v>9</v>
      </c>
      <c r="H63" s="3">
        <v>10</v>
      </c>
      <c r="I63" s="3">
        <v>2</v>
      </c>
      <c r="J63" s="3"/>
      <c r="K63" s="3"/>
      <c r="L63" s="3"/>
      <c r="M63" s="3"/>
      <c r="N63" s="3"/>
      <c r="O63" s="3">
        <v>4</v>
      </c>
      <c r="P63" s="3"/>
      <c r="Q63" s="3">
        <f t="shared" si="2"/>
        <v>31</v>
      </c>
      <c r="R63" s="29">
        <v>31.9</v>
      </c>
      <c r="S63" s="29">
        <f t="shared" si="6"/>
        <v>988.9</v>
      </c>
      <c r="T63" s="36">
        <f t="shared" si="3"/>
        <v>25.52</v>
      </c>
      <c r="U63" s="36">
        <f t="shared" si="7"/>
        <v>791.12</v>
      </c>
    </row>
    <row r="64" spans="1:21" ht="18" customHeight="1" x14ac:dyDescent="0.25">
      <c r="A64" s="46"/>
      <c r="B64" s="50" t="s">
        <v>237</v>
      </c>
      <c r="C64" s="20" t="s">
        <v>223</v>
      </c>
      <c r="D64" s="3">
        <v>1</v>
      </c>
      <c r="E64" s="3"/>
      <c r="F64" s="3">
        <v>1</v>
      </c>
      <c r="G64" s="3">
        <v>1</v>
      </c>
      <c r="H64" s="3"/>
      <c r="I64" s="3"/>
      <c r="J64" s="3"/>
      <c r="K64" s="3"/>
      <c r="L64" s="3"/>
      <c r="M64" s="3">
        <v>1</v>
      </c>
      <c r="N64" s="3"/>
      <c r="O64" s="3">
        <v>1</v>
      </c>
      <c r="P64" s="3"/>
      <c r="Q64" s="3">
        <f t="shared" si="2"/>
        <v>5</v>
      </c>
      <c r="R64" s="29">
        <v>30.6</v>
      </c>
      <c r="S64" s="29">
        <f t="shared" si="6"/>
        <v>153</v>
      </c>
      <c r="T64" s="36">
        <f t="shared" si="3"/>
        <v>24.480000000000004</v>
      </c>
      <c r="U64" s="36">
        <f t="shared" si="7"/>
        <v>122.40000000000002</v>
      </c>
    </row>
    <row r="65" spans="1:21" ht="18" customHeight="1" x14ac:dyDescent="0.25">
      <c r="A65" s="49"/>
      <c r="B65" s="53"/>
      <c r="C65" s="21" t="s">
        <v>222</v>
      </c>
      <c r="D65" s="5">
        <v>2</v>
      </c>
      <c r="E65" s="5">
        <v>2</v>
      </c>
      <c r="F65" s="5">
        <v>1</v>
      </c>
      <c r="G65" s="5">
        <v>1</v>
      </c>
      <c r="H65" s="5">
        <v>8</v>
      </c>
      <c r="I65" s="5"/>
      <c r="J65" s="5"/>
      <c r="K65" s="5">
        <v>3</v>
      </c>
      <c r="L65" s="5">
        <v>1</v>
      </c>
      <c r="M65" s="5">
        <v>6</v>
      </c>
      <c r="N65" s="5">
        <v>5</v>
      </c>
      <c r="O65" s="5">
        <v>3</v>
      </c>
      <c r="P65" s="5"/>
      <c r="Q65" s="5">
        <f t="shared" si="2"/>
        <v>32</v>
      </c>
      <c r="R65" s="29">
        <v>31</v>
      </c>
      <c r="S65" s="29">
        <f t="shared" si="6"/>
        <v>992</v>
      </c>
      <c r="T65" s="36">
        <f t="shared" si="3"/>
        <v>24.8</v>
      </c>
      <c r="U65" s="36">
        <f t="shared" si="7"/>
        <v>793.6</v>
      </c>
    </row>
    <row r="66" spans="1:21" ht="18" customHeight="1" x14ac:dyDescent="0.25">
      <c r="A66" s="47"/>
      <c r="B66" s="51"/>
      <c r="C66" s="20" t="s">
        <v>224</v>
      </c>
      <c r="D66" s="3">
        <v>9</v>
      </c>
      <c r="E66" s="3">
        <v>12</v>
      </c>
      <c r="F66" s="3">
        <v>2</v>
      </c>
      <c r="G66" s="3">
        <v>21</v>
      </c>
      <c r="H66" s="3">
        <v>13</v>
      </c>
      <c r="I66" s="3"/>
      <c r="J66" s="3"/>
      <c r="K66" s="3">
        <v>1</v>
      </c>
      <c r="L66" s="3"/>
      <c r="M66" s="3">
        <v>9</v>
      </c>
      <c r="N66" s="3">
        <v>10</v>
      </c>
      <c r="O66" s="3">
        <v>6</v>
      </c>
      <c r="P66" s="3"/>
      <c r="Q66" s="3">
        <f t="shared" si="2"/>
        <v>83</v>
      </c>
      <c r="R66" s="29">
        <v>31.9</v>
      </c>
      <c r="S66" s="29">
        <f t="shared" si="6"/>
        <v>2647.7</v>
      </c>
      <c r="T66" s="36">
        <f t="shared" si="3"/>
        <v>25.52</v>
      </c>
      <c r="U66" s="36">
        <f t="shared" si="7"/>
        <v>2118.16</v>
      </c>
    </row>
    <row r="67" spans="1:21" ht="18" customHeight="1" x14ac:dyDescent="0.25">
      <c r="A67" s="46"/>
      <c r="B67" s="50" t="s">
        <v>238</v>
      </c>
      <c r="C67" s="20" t="s">
        <v>225</v>
      </c>
      <c r="D67" s="3">
        <v>2</v>
      </c>
      <c r="E67" s="3">
        <v>1</v>
      </c>
      <c r="F67" s="3"/>
      <c r="G67" s="3">
        <v>1</v>
      </c>
      <c r="H67" s="3"/>
      <c r="I67" s="3"/>
      <c r="J67" s="3"/>
      <c r="K67" s="3"/>
      <c r="L67" s="3"/>
      <c r="M67" s="3">
        <v>2</v>
      </c>
      <c r="N67" s="3"/>
      <c r="O67" s="3"/>
      <c r="P67" s="3"/>
      <c r="Q67" s="3">
        <f t="shared" si="2"/>
        <v>6</v>
      </c>
      <c r="R67" s="29">
        <v>33.6</v>
      </c>
      <c r="S67" s="29">
        <f t="shared" si="6"/>
        <v>201.60000000000002</v>
      </c>
      <c r="T67" s="36">
        <f t="shared" si="3"/>
        <v>26.880000000000003</v>
      </c>
      <c r="U67" s="36">
        <f t="shared" si="7"/>
        <v>161.28000000000003</v>
      </c>
    </row>
    <row r="68" spans="1:21" ht="18" customHeight="1" x14ac:dyDescent="0.25">
      <c r="A68" s="49"/>
      <c r="B68" s="53"/>
      <c r="C68" s="20" t="s">
        <v>226</v>
      </c>
      <c r="D68" s="3">
        <v>1</v>
      </c>
      <c r="E68" s="3">
        <v>1</v>
      </c>
      <c r="F68" s="3">
        <v>1</v>
      </c>
      <c r="G68" s="3">
        <v>5</v>
      </c>
      <c r="H68" s="3">
        <v>8</v>
      </c>
      <c r="I68" s="3">
        <v>3</v>
      </c>
      <c r="J68" s="3"/>
      <c r="K68" s="3">
        <v>2</v>
      </c>
      <c r="L68" s="3">
        <v>3</v>
      </c>
      <c r="M68" s="3">
        <v>4</v>
      </c>
      <c r="N68" s="3">
        <v>5</v>
      </c>
      <c r="O68" s="3">
        <v>3</v>
      </c>
      <c r="P68" s="3"/>
      <c r="Q68" s="3">
        <f t="shared" si="2"/>
        <v>36</v>
      </c>
      <c r="R68" s="29">
        <v>34</v>
      </c>
      <c r="S68" s="29">
        <f t="shared" si="6"/>
        <v>1224</v>
      </c>
      <c r="T68" s="36">
        <f t="shared" si="3"/>
        <v>27.200000000000003</v>
      </c>
      <c r="U68" s="36">
        <f t="shared" si="7"/>
        <v>979.2</v>
      </c>
    </row>
    <row r="69" spans="1:21" ht="18" customHeight="1" x14ac:dyDescent="0.25">
      <c r="A69" s="47"/>
      <c r="B69" s="51"/>
      <c r="C69" s="20" t="s">
        <v>227</v>
      </c>
      <c r="D69" s="3">
        <v>1</v>
      </c>
      <c r="E69" s="3">
        <v>5</v>
      </c>
      <c r="F69" s="3">
        <v>3</v>
      </c>
      <c r="G69" s="3">
        <v>11</v>
      </c>
      <c r="H69" s="3">
        <v>17</v>
      </c>
      <c r="I69" s="3">
        <v>6</v>
      </c>
      <c r="J69" s="3">
        <v>17</v>
      </c>
      <c r="K69" s="3">
        <v>9</v>
      </c>
      <c r="L69" s="3">
        <v>8</v>
      </c>
      <c r="M69" s="3">
        <v>9</v>
      </c>
      <c r="N69" s="3">
        <v>14</v>
      </c>
      <c r="O69" s="3">
        <v>1</v>
      </c>
      <c r="P69" s="3"/>
      <c r="Q69" s="3">
        <f t="shared" si="2"/>
        <v>101</v>
      </c>
      <c r="R69" s="29">
        <v>34.9</v>
      </c>
      <c r="S69" s="29">
        <f t="shared" si="6"/>
        <v>3524.8999999999996</v>
      </c>
      <c r="T69" s="36">
        <f t="shared" si="3"/>
        <v>27.92</v>
      </c>
      <c r="U69" s="36">
        <f t="shared" si="7"/>
        <v>2819.92</v>
      </c>
    </row>
    <row r="70" spans="1:21" ht="18" customHeight="1" thickBot="1" x14ac:dyDescent="0.3">
      <c r="A70" s="38"/>
      <c r="B70" s="39"/>
      <c r="C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2"/>
      <c r="S70" s="42"/>
      <c r="T70" s="42"/>
      <c r="U70" s="42"/>
    </row>
    <row r="71" spans="1:21" ht="54" customHeight="1" thickBot="1" x14ac:dyDescent="0.3">
      <c r="A71" s="12" t="s">
        <v>285</v>
      </c>
      <c r="B71" s="12" t="s">
        <v>0</v>
      </c>
      <c r="C71" s="13" t="s">
        <v>280</v>
      </c>
      <c r="D71" s="14">
        <v>36</v>
      </c>
      <c r="E71" s="13">
        <v>37</v>
      </c>
      <c r="F71" s="14">
        <v>38</v>
      </c>
      <c r="G71" s="13">
        <v>39</v>
      </c>
      <c r="H71" s="14">
        <v>40</v>
      </c>
      <c r="I71" s="13">
        <v>41</v>
      </c>
      <c r="J71" s="14">
        <v>42</v>
      </c>
      <c r="K71" s="13">
        <v>43</v>
      </c>
      <c r="L71" s="14">
        <v>44</v>
      </c>
      <c r="M71" s="13">
        <v>45</v>
      </c>
      <c r="N71" s="14">
        <v>46</v>
      </c>
      <c r="O71" s="13">
        <v>47</v>
      </c>
      <c r="P71" s="14">
        <v>48</v>
      </c>
      <c r="Q71" s="15" t="s">
        <v>1</v>
      </c>
      <c r="R71" s="17" t="s">
        <v>286</v>
      </c>
      <c r="S71" s="17" t="s">
        <v>287</v>
      </c>
      <c r="T71" s="15" t="s">
        <v>296</v>
      </c>
      <c r="U71" s="15" t="s">
        <v>297</v>
      </c>
    </row>
    <row r="72" spans="1:21" ht="18" customHeight="1" x14ac:dyDescent="0.25">
      <c r="A72" s="46"/>
      <c r="B72" s="50" t="s">
        <v>239</v>
      </c>
      <c r="C72" s="20" t="s">
        <v>228</v>
      </c>
      <c r="D72" s="3"/>
      <c r="E72" s="3"/>
      <c r="F72" s="3">
        <v>4</v>
      </c>
      <c r="G72" s="3">
        <v>7</v>
      </c>
      <c r="H72" s="3">
        <v>1</v>
      </c>
      <c r="I72" s="3">
        <v>3</v>
      </c>
      <c r="J72" s="3"/>
      <c r="K72" s="3">
        <v>7</v>
      </c>
      <c r="L72" s="3"/>
      <c r="M72" s="3"/>
      <c r="N72" s="3">
        <v>3</v>
      </c>
      <c r="O72" s="3">
        <v>1</v>
      </c>
      <c r="P72" s="3"/>
      <c r="Q72" s="3">
        <f t="shared" ref="Q72:Q104" si="8">SUM(D72:P72)</f>
        <v>26</v>
      </c>
      <c r="R72" s="29">
        <v>33.6</v>
      </c>
      <c r="S72" s="29">
        <f t="shared" ref="S72:S90" si="9">Q72*R72</f>
        <v>873.6</v>
      </c>
      <c r="T72" s="36">
        <f t="shared" ref="T72:T104" si="10">R72*0.8</f>
        <v>26.880000000000003</v>
      </c>
      <c r="U72" s="36">
        <f t="shared" ref="U72:U90" si="11">T72*Q72</f>
        <v>698.88000000000011</v>
      </c>
    </row>
    <row r="73" spans="1:21" ht="18" customHeight="1" x14ac:dyDescent="0.25">
      <c r="A73" s="49"/>
      <c r="B73" s="53"/>
      <c r="C73" s="20" t="s">
        <v>229</v>
      </c>
      <c r="D73" s="3">
        <v>5</v>
      </c>
      <c r="E73" s="3">
        <v>6</v>
      </c>
      <c r="F73" s="3">
        <v>5</v>
      </c>
      <c r="G73" s="3">
        <v>9</v>
      </c>
      <c r="H73" s="3">
        <v>3</v>
      </c>
      <c r="I73" s="3">
        <v>4</v>
      </c>
      <c r="J73" s="3">
        <v>1</v>
      </c>
      <c r="K73" s="3">
        <v>5</v>
      </c>
      <c r="L73" s="3">
        <v>2</v>
      </c>
      <c r="M73" s="3">
        <v>5</v>
      </c>
      <c r="N73" s="3">
        <v>2</v>
      </c>
      <c r="O73" s="3">
        <v>1</v>
      </c>
      <c r="P73" s="3"/>
      <c r="Q73" s="3">
        <f t="shared" si="8"/>
        <v>48</v>
      </c>
      <c r="R73" s="29">
        <v>34</v>
      </c>
      <c r="S73" s="29">
        <f t="shared" si="9"/>
        <v>1632</v>
      </c>
      <c r="T73" s="36">
        <f t="shared" si="10"/>
        <v>27.200000000000003</v>
      </c>
      <c r="U73" s="36">
        <f t="shared" si="11"/>
        <v>1305.6000000000001</v>
      </c>
    </row>
    <row r="74" spans="1:21" ht="18" customHeight="1" x14ac:dyDescent="0.25">
      <c r="A74" s="47"/>
      <c r="B74" s="51"/>
      <c r="C74" s="20" t="s">
        <v>230</v>
      </c>
      <c r="D74" s="3">
        <v>7</v>
      </c>
      <c r="E74" s="3">
        <v>12</v>
      </c>
      <c r="F74" s="3">
        <v>13</v>
      </c>
      <c r="G74" s="3">
        <v>8</v>
      </c>
      <c r="H74" s="3">
        <v>4</v>
      </c>
      <c r="I74" s="3"/>
      <c r="J74" s="3"/>
      <c r="K74" s="3">
        <v>1</v>
      </c>
      <c r="L74" s="3">
        <v>2</v>
      </c>
      <c r="M74" s="3">
        <v>1</v>
      </c>
      <c r="N74" s="3">
        <v>3</v>
      </c>
      <c r="O74" s="3">
        <v>8</v>
      </c>
      <c r="P74" s="3"/>
      <c r="Q74" s="3">
        <f t="shared" si="8"/>
        <v>59</v>
      </c>
      <c r="R74" s="29">
        <v>34.9</v>
      </c>
      <c r="S74" s="29">
        <f t="shared" si="9"/>
        <v>2059.1</v>
      </c>
      <c r="T74" s="36">
        <f t="shared" si="10"/>
        <v>27.92</v>
      </c>
      <c r="U74" s="36">
        <f t="shared" si="11"/>
        <v>1647.2800000000002</v>
      </c>
    </row>
    <row r="75" spans="1:21" ht="18" customHeight="1" x14ac:dyDescent="0.25">
      <c r="A75" s="46"/>
      <c r="B75" s="50" t="s">
        <v>241</v>
      </c>
      <c r="C75" s="21" t="s">
        <v>231</v>
      </c>
      <c r="D75" s="5"/>
      <c r="E75" s="5"/>
      <c r="F75" s="5">
        <v>1</v>
      </c>
      <c r="G75" s="5"/>
      <c r="H75" s="5">
        <v>1</v>
      </c>
      <c r="I75" s="5">
        <v>1</v>
      </c>
      <c r="J75" s="5"/>
      <c r="K75" s="5"/>
      <c r="L75" s="5"/>
      <c r="M75" s="5"/>
      <c r="N75" s="5"/>
      <c r="O75" s="5"/>
      <c r="P75" s="5"/>
      <c r="Q75" s="5">
        <f t="shared" si="8"/>
        <v>3</v>
      </c>
      <c r="R75" s="29">
        <v>29.7</v>
      </c>
      <c r="S75" s="29">
        <f t="shared" si="9"/>
        <v>89.1</v>
      </c>
      <c r="T75" s="36">
        <f t="shared" si="10"/>
        <v>23.76</v>
      </c>
      <c r="U75" s="36">
        <f t="shared" si="11"/>
        <v>71.28</v>
      </c>
    </row>
    <row r="76" spans="1:21" ht="18" customHeight="1" x14ac:dyDescent="0.25">
      <c r="A76" s="49"/>
      <c r="B76" s="51"/>
      <c r="C76" s="20" t="s">
        <v>232</v>
      </c>
      <c r="D76" s="3">
        <v>3</v>
      </c>
      <c r="E76" s="3"/>
      <c r="F76" s="3"/>
      <c r="G76" s="3">
        <v>4</v>
      </c>
      <c r="H76" s="3">
        <v>2</v>
      </c>
      <c r="I76" s="3"/>
      <c r="J76" s="3"/>
      <c r="K76" s="3">
        <v>2</v>
      </c>
      <c r="L76" s="3"/>
      <c r="M76" s="3">
        <v>2</v>
      </c>
      <c r="N76" s="3"/>
      <c r="O76" s="3"/>
      <c r="P76" s="3"/>
      <c r="Q76" s="3">
        <f t="shared" si="8"/>
        <v>13</v>
      </c>
      <c r="R76" s="29">
        <v>30.1</v>
      </c>
      <c r="S76" s="29">
        <f t="shared" si="9"/>
        <v>391.3</v>
      </c>
      <c r="T76" s="36">
        <f t="shared" si="10"/>
        <v>24.080000000000002</v>
      </c>
      <c r="U76" s="36">
        <f t="shared" si="11"/>
        <v>313.04000000000002</v>
      </c>
    </row>
    <row r="77" spans="1:21" ht="18" customHeight="1" x14ac:dyDescent="0.25">
      <c r="A77" s="47"/>
      <c r="B77" s="23" t="s">
        <v>240</v>
      </c>
      <c r="C77" s="20" t="s">
        <v>233</v>
      </c>
      <c r="D77" s="3"/>
      <c r="E77" s="3">
        <v>3</v>
      </c>
      <c r="F77" s="3">
        <v>4</v>
      </c>
      <c r="G77" s="3">
        <v>9</v>
      </c>
      <c r="H77" s="3">
        <v>1</v>
      </c>
      <c r="I77" s="3"/>
      <c r="J77" s="3"/>
      <c r="K77" s="3"/>
      <c r="L77" s="3">
        <v>2</v>
      </c>
      <c r="M77" s="3"/>
      <c r="N77" s="3"/>
      <c r="O77" s="3"/>
      <c r="P77" s="3"/>
      <c r="Q77" s="3">
        <f t="shared" si="8"/>
        <v>19</v>
      </c>
      <c r="R77" s="29">
        <v>31</v>
      </c>
      <c r="S77" s="29">
        <f t="shared" si="9"/>
        <v>589</v>
      </c>
      <c r="T77" s="36">
        <f t="shared" si="10"/>
        <v>24.8</v>
      </c>
      <c r="U77" s="36">
        <f t="shared" si="11"/>
        <v>471.2</v>
      </c>
    </row>
    <row r="78" spans="1:21" ht="18" customHeight="1" x14ac:dyDescent="0.25">
      <c r="A78" s="46"/>
      <c r="B78" s="50" t="s">
        <v>242</v>
      </c>
      <c r="C78" s="20" t="s">
        <v>234</v>
      </c>
      <c r="D78" s="3">
        <v>1</v>
      </c>
      <c r="E78" s="3">
        <v>1</v>
      </c>
      <c r="F78" s="3">
        <v>1</v>
      </c>
      <c r="G78" s="3">
        <v>4</v>
      </c>
      <c r="H78" s="3"/>
      <c r="I78" s="3">
        <v>1</v>
      </c>
      <c r="J78" s="3">
        <v>1</v>
      </c>
      <c r="K78" s="3"/>
      <c r="L78" s="3">
        <v>1</v>
      </c>
      <c r="M78" s="3">
        <v>4</v>
      </c>
      <c r="N78" s="3"/>
      <c r="O78" s="3"/>
      <c r="P78" s="3"/>
      <c r="Q78" s="3">
        <f t="shared" si="8"/>
        <v>14</v>
      </c>
      <c r="R78" s="29">
        <v>27.7</v>
      </c>
      <c r="S78" s="29">
        <f t="shared" si="9"/>
        <v>387.8</v>
      </c>
      <c r="T78" s="36">
        <f t="shared" si="10"/>
        <v>22.16</v>
      </c>
      <c r="U78" s="36">
        <f t="shared" si="11"/>
        <v>310.24</v>
      </c>
    </row>
    <row r="79" spans="1:21" ht="18" customHeight="1" x14ac:dyDescent="0.25">
      <c r="A79" s="49"/>
      <c r="B79" s="53"/>
      <c r="C79" s="20" t="s">
        <v>235</v>
      </c>
      <c r="D79" s="3">
        <v>4</v>
      </c>
      <c r="E79" s="3">
        <v>3</v>
      </c>
      <c r="F79" s="3">
        <v>3</v>
      </c>
      <c r="G79" s="3">
        <v>1</v>
      </c>
      <c r="H79" s="3">
        <v>1</v>
      </c>
      <c r="I79" s="3">
        <v>1</v>
      </c>
      <c r="J79" s="3"/>
      <c r="K79" s="3"/>
      <c r="L79" s="3">
        <v>1</v>
      </c>
      <c r="M79" s="3">
        <v>3</v>
      </c>
      <c r="N79" s="3">
        <v>1</v>
      </c>
      <c r="O79" s="3"/>
      <c r="P79" s="3"/>
      <c r="Q79" s="3">
        <f t="shared" si="8"/>
        <v>18</v>
      </c>
      <c r="R79" s="29">
        <v>28.1</v>
      </c>
      <c r="S79" s="29">
        <f t="shared" si="9"/>
        <v>505.8</v>
      </c>
      <c r="T79" s="36">
        <f t="shared" si="10"/>
        <v>22.480000000000004</v>
      </c>
      <c r="U79" s="36">
        <f t="shared" si="11"/>
        <v>404.6400000000001</v>
      </c>
    </row>
    <row r="80" spans="1:21" ht="18" customHeight="1" x14ac:dyDescent="0.25">
      <c r="A80" s="47"/>
      <c r="B80" s="51"/>
      <c r="C80" s="20" t="s">
        <v>236</v>
      </c>
      <c r="D80" s="3">
        <v>15</v>
      </c>
      <c r="E80" s="3">
        <v>11</v>
      </c>
      <c r="F80" s="3">
        <v>8</v>
      </c>
      <c r="G80" s="3">
        <v>12</v>
      </c>
      <c r="H80" s="3">
        <v>12</v>
      </c>
      <c r="I80" s="3">
        <v>15</v>
      </c>
      <c r="J80" s="3">
        <v>17</v>
      </c>
      <c r="K80" s="3">
        <v>8</v>
      </c>
      <c r="L80" s="3">
        <v>7</v>
      </c>
      <c r="M80" s="3">
        <v>6</v>
      </c>
      <c r="N80" s="3">
        <v>9</v>
      </c>
      <c r="O80" s="3">
        <v>4</v>
      </c>
      <c r="P80" s="3"/>
      <c r="Q80" s="3">
        <f t="shared" si="8"/>
        <v>124</v>
      </c>
      <c r="R80" s="29">
        <v>29</v>
      </c>
      <c r="S80" s="29">
        <f t="shared" si="9"/>
        <v>3596</v>
      </c>
      <c r="T80" s="36">
        <f t="shared" si="10"/>
        <v>23.200000000000003</v>
      </c>
      <c r="U80" s="36">
        <f t="shared" si="11"/>
        <v>2876.8</v>
      </c>
    </row>
    <row r="81" spans="1:21" ht="18" customHeight="1" x14ac:dyDescent="0.25">
      <c r="A81" s="46"/>
      <c r="B81" s="50" t="s">
        <v>253</v>
      </c>
      <c r="C81" s="20" t="s">
        <v>243</v>
      </c>
      <c r="D81" s="3"/>
      <c r="E81" s="3">
        <v>2</v>
      </c>
      <c r="F81" s="3"/>
      <c r="G81" s="3">
        <v>1</v>
      </c>
      <c r="H81" s="3">
        <v>3</v>
      </c>
      <c r="I81" s="3">
        <v>1</v>
      </c>
      <c r="J81" s="3">
        <v>1</v>
      </c>
      <c r="K81" s="3">
        <v>1</v>
      </c>
      <c r="L81" s="3">
        <v>1</v>
      </c>
      <c r="M81" s="3">
        <v>1</v>
      </c>
      <c r="N81" s="3">
        <v>1</v>
      </c>
      <c r="O81" s="3"/>
      <c r="P81" s="3"/>
      <c r="Q81" s="3">
        <f t="shared" si="8"/>
        <v>12</v>
      </c>
      <c r="R81" s="29">
        <v>27.7</v>
      </c>
      <c r="S81" s="29">
        <f t="shared" si="9"/>
        <v>332.4</v>
      </c>
      <c r="T81" s="36">
        <f t="shared" si="10"/>
        <v>22.16</v>
      </c>
      <c r="U81" s="36">
        <f t="shared" si="11"/>
        <v>265.92</v>
      </c>
    </row>
    <row r="82" spans="1:21" ht="18" customHeight="1" x14ac:dyDescent="0.25">
      <c r="A82" s="49"/>
      <c r="B82" s="53"/>
      <c r="C82" s="20" t="s">
        <v>244</v>
      </c>
      <c r="D82" s="3">
        <v>1</v>
      </c>
      <c r="E82" s="3">
        <v>3</v>
      </c>
      <c r="F82" s="3">
        <v>6</v>
      </c>
      <c r="G82" s="3">
        <v>16</v>
      </c>
      <c r="H82" s="3">
        <v>10</v>
      </c>
      <c r="I82" s="3">
        <v>7</v>
      </c>
      <c r="J82" s="3">
        <v>11</v>
      </c>
      <c r="K82" s="3">
        <v>9</v>
      </c>
      <c r="L82" s="3">
        <v>5</v>
      </c>
      <c r="M82" s="3">
        <v>4</v>
      </c>
      <c r="N82" s="3">
        <v>5</v>
      </c>
      <c r="O82" s="3">
        <v>1</v>
      </c>
      <c r="P82" s="3"/>
      <c r="Q82" s="3">
        <f t="shared" si="8"/>
        <v>78</v>
      </c>
      <c r="R82" s="29">
        <v>28.1</v>
      </c>
      <c r="S82" s="29">
        <f t="shared" si="9"/>
        <v>2191.8000000000002</v>
      </c>
      <c r="T82" s="36">
        <f t="shared" si="10"/>
        <v>22.480000000000004</v>
      </c>
      <c r="U82" s="36">
        <f t="shared" si="11"/>
        <v>1753.4400000000003</v>
      </c>
    </row>
    <row r="83" spans="1:21" ht="18" customHeight="1" x14ac:dyDescent="0.25">
      <c r="A83" s="47"/>
      <c r="B83" s="51"/>
      <c r="C83" s="21" t="s">
        <v>245</v>
      </c>
      <c r="D83" s="5">
        <v>6</v>
      </c>
      <c r="E83" s="5">
        <v>9</v>
      </c>
      <c r="F83" s="5">
        <v>10</v>
      </c>
      <c r="G83" s="5">
        <v>9</v>
      </c>
      <c r="H83" s="5">
        <v>9</v>
      </c>
      <c r="I83" s="5">
        <v>6</v>
      </c>
      <c r="J83" s="5">
        <v>2</v>
      </c>
      <c r="K83" s="5">
        <v>6</v>
      </c>
      <c r="L83" s="5">
        <v>6</v>
      </c>
      <c r="M83" s="5">
        <v>6</v>
      </c>
      <c r="N83" s="5">
        <v>2</v>
      </c>
      <c r="O83" s="5">
        <v>1</v>
      </c>
      <c r="P83" s="5"/>
      <c r="Q83" s="5">
        <f t="shared" si="8"/>
        <v>72</v>
      </c>
      <c r="R83" s="29">
        <v>29</v>
      </c>
      <c r="S83" s="29">
        <f t="shared" si="9"/>
        <v>2088</v>
      </c>
      <c r="T83" s="36">
        <f t="shared" si="10"/>
        <v>23.200000000000003</v>
      </c>
      <c r="U83" s="36">
        <f t="shared" si="11"/>
        <v>1670.4</v>
      </c>
    </row>
    <row r="84" spans="1:21" ht="27" customHeight="1" x14ac:dyDescent="0.25">
      <c r="A84" s="46"/>
      <c r="B84" s="50" t="s">
        <v>254</v>
      </c>
      <c r="C84" s="21" t="s">
        <v>246</v>
      </c>
      <c r="D84" s="5"/>
      <c r="E84" s="5"/>
      <c r="F84" s="5"/>
      <c r="G84" s="5"/>
      <c r="H84" s="5">
        <v>45</v>
      </c>
      <c r="I84" s="5"/>
      <c r="J84" s="5"/>
      <c r="K84" s="5"/>
      <c r="L84" s="5"/>
      <c r="M84" s="5"/>
      <c r="N84" s="5">
        <v>30</v>
      </c>
      <c r="O84" s="5">
        <v>45</v>
      </c>
      <c r="P84" s="5"/>
      <c r="Q84" s="5">
        <f t="shared" si="8"/>
        <v>120</v>
      </c>
      <c r="R84" s="29">
        <v>19.8</v>
      </c>
      <c r="S84" s="29">
        <f t="shared" si="9"/>
        <v>2376</v>
      </c>
      <c r="T84" s="36">
        <f t="shared" si="10"/>
        <v>15.840000000000002</v>
      </c>
      <c r="U84" s="36">
        <f t="shared" si="11"/>
        <v>1900.8000000000002</v>
      </c>
    </row>
    <row r="85" spans="1:21" ht="27" customHeight="1" x14ac:dyDescent="0.25">
      <c r="A85" s="47"/>
      <c r="B85" s="51"/>
      <c r="C85" s="20" t="s">
        <v>247</v>
      </c>
      <c r="D85" s="3"/>
      <c r="E85" s="3"/>
      <c r="F85" s="3">
        <v>4</v>
      </c>
      <c r="G85" s="3">
        <v>26</v>
      </c>
      <c r="H85" s="3">
        <v>15</v>
      </c>
      <c r="I85" s="3"/>
      <c r="J85" s="3"/>
      <c r="K85" s="3">
        <v>7</v>
      </c>
      <c r="L85" s="3">
        <v>29</v>
      </c>
      <c r="M85" s="3">
        <v>30</v>
      </c>
      <c r="N85" s="3">
        <v>90</v>
      </c>
      <c r="O85" s="3">
        <v>45</v>
      </c>
      <c r="P85" s="3"/>
      <c r="Q85" s="3">
        <f t="shared" si="8"/>
        <v>246</v>
      </c>
      <c r="R85" s="29">
        <v>20.7</v>
      </c>
      <c r="S85" s="29">
        <f t="shared" si="9"/>
        <v>5092.2</v>
      </c>
      <c r="T85" s="36">
        <f t="shared" si="10"/>
        <v>16.559999999999999</v>
      </c>
      <c r="U85" s="36">
        <f t="shared" si="11"/>
        <v>4073.7599999999998</v>
      </c>
    </row>
    <row r="86" spans="1:21" x14ac:dyDescent="0.25">
      <c r="A86" s="8"/>
      <c r="B86" s="23"/>
      <c r="C86" s="20" t="s">
        <v>248</v>
      </c>
      <c r="D86" s="3">
        <v>10</v>
      </c>
      <c r="E86" s="3">
        <v>1</v>
      </c>
      <c r="F86" s="3"/>
      <c r="G86" s="3">
        <v>5</v>
      </c>
      <c r="H86" s="3"/>
      <c r="I86" s="3">
        <v>1</v>
      </c>
      <c r="J86" s="3"/>
      <c r="K86" s="3"/>
      <c r="L86" s="3">
        <v>1</v>
      </c>
      <c r="M86" s="3">
        <v>1</v>
      </c>
      <c r="N86" s="3">
        <v>2</v>
      </c>
      <c r="O86" s="3"/>
      <c r="P86" s="3"/>
      <c r="Q86" s="3">
        <f t="shared" si="8"/>
        <v>21</v>
      </c>
      <c r="R86" s="29"/>
      <c r="S86" s="29">
        <f t="shared" si="9"/>
        <v>0</v>
      </c>
      <c r="T86" s="36">
        <f t="shared" si="10"/>
        <v>0</v>
      </c>
      <c r="U86" s="36">
        <f t="shared" si="11"/>
        <v>0</v>
      </c>
    </row>
    <row r="87" spans="1:21" ht="54" customHeight="1" x14ac:dyDescent="0.25">
      <c r="A87" s="7"/>
      <c r="B87" s="22" t="s">
        <v>255</v>
      </c>
      <c r="C87" s="21" t="s">
        <v>249</v>
      </c>
      <c r="D87" s="5"/>
      <c r="E87" s="5"/>
      <c r="F87" s="5"/>
      <c r="G87" s="5">
        <v>14</v>
      </c>
      <c r="H87" s="5">
        <v>3</v>
      </c>
      <c r="I87" s="5"/>
      <c r="J87" s="5">
        <v>1</v>
      </c>
      <c r="K87" s="5"/>
      <c r="L87" s="5">
        <v>44</v>
      </c>
      <c r="M87" s="5">
        <v>12</v>
      </c>
      <c r="N87" s="5">
        <v>10</v>
      </c>
      <c r="O87" s="5">
        <v>17</v>
      </c>
      <c r="P87" s="5"/>
      <c r="Q87" s="5">
        <f t="shared" si="8"/>
        <v>101</v>
      </c>
      <c r="R87" s="29">
        <v>23.9</v>
      </c>
      <c r="S87" s="29">
        <f t="shared" si="9"/>
        <v>2413.8999999999996</v>
      </c>
      <c r="T87" s="36">
        <f t="shared" si="10"/>
        <v>19.12</v>
      </c>
      <c r="U87" s="36">
        <f t="shared" si="11"/>
        <v>1931.1200000000001</v>
      </c>
    </row>
    <row r="88" spans="1:21" ht="27" customHeight="1" x14ac:dyDescent="0.25">
      <c r="A88" s="46"/>
      <c r="B88" s="50" t="s">
        <v>256</v>
      </c>
      <c r="C88" s="20" t="s">
        <v>250</v>
      </c>
      <c r="D88" s="3">
        <v>9</v>
      </c>
      <c r="E88" s="3">
        <v>9</v>
      </c>
      <c r="F88" s="3">
        <v>11</v>
      </c>
      <c r="G88" s="3">
        <v>1</v>
      </c>
      <c r="H88" s="3"/>
      <c r="I88" s="3"/>
      <c r="J88" s="3"/>
      <c r="K88" s="3"/>
      <c r="L88" s="3">
        <v>1</v>
      </c>
      <c r="M88" s="3"/>
      <c r="N88" s="3">
        <v>11</v>
      </c>
      <c r="O88" s="3">
        <v>70</v>
      </c>
      <c r="P88" s="3"/>
      <c r="Q88" s="3">
        <f t="shared" si="8"/>
        <v>112</v>
      </c>
      <c r="R88" s="29">
        <v>23.3</v>
      </c>
      <c r="S88" s="29">
        <f t="shared" si="9"/>
        <v>2609.6</v>
      </c>
      <c r="T88" s="36">
        <f t="shared" si="10"/>
        <v>18.64</v>
      </c>
      <c r="U88" s="36">
        <f t="shared" si="11"/>
        <v>2087.6800000000003</v>
      </c>
    </row>
    <row r="89" spans="1:21" ht="27" customHeight="1" x14ac:dyDescent="0.25">
      <c r="A89" s="47"/>
      <c r="B89" s="51"/>
      <c r="C89" s="20" t="s">
        <v>251</v>
      </c>
      <c r="D89" s="3">
        <v>15</v>
      </c>
      <c r="E89" s="3">
        <v>4</v>
      </c>
      <c r="F89" s="3">
        <v>1</v>
      </c>
      <c r="G89" s="3">
        <v>2</v>
      </c>
      <c r="H89" s="3"/>
      <c r="I89" s="3"/>
      <c r="J89" s="3"/>
      <c r="K89" s="3"/>
      <c r="L89" s="3"/>
      <c r="M89" s="3"/>
      <c r="N89" s="3">
        <v>19</v>
      </c>
      <c r="O89" s="3">
        <v>28</v>
      </c>
      <c r="P89" s="3"/>
      <c r="Q89" s="3">
        <f t="shared" si="8"/>
        <v>69</v>
      </c>
      <c r="R89" s="29">
        <v>22.4</v>
      </c>
      <c r="S89" s="29">
        <f t="shared" si="9"/>
        <v>1545.6</v>
      </c>
      <c r="T89" s="36">
        <f t="shared" si="10"/>
        <v>17.919999999999998</v>
      </c>
      <c r="U89" s="36">
        <f t="shared" si="11"/>
        <v>1236.4799999999998</v>
      </c>
    </row>
    <row r="90" spans="1:21" ht="54" customHeight="1" thickBot="1" x14ac:dyDescent="0.3">
      <c r="A90" s="8"/>
      <c r="B90" s="23" t="s">
        <v>257</v>
      </c>
      <c r="C90" s="20" t="s">
        <v>252</v>
      </c>
      <c r="D90" s="3"/>
      <c r="E90" s="3"/>
      <c r="F90" s="3"/>
      <c r="G90" s="3"/>
      <c r="H90" s="3"/>
      <c r="I90" s="3">
        <v>5</v>
      </c>
      <c r="J90" s="3">
        <v>2</v>
      </c>
      <c r="K90" s="3"/>
      <c r="L90" s="3"/>
      <c r="M90" s="3">
        <v>3</v>
      </c>
      <c r="N90" s="3"/>
      <c r="O90" s="3"/>
      <c r="P90" s="3"/>
      <c r="Q90" s="3">
        <f t="shared" si="8"/>
        <v>10</v>
      </c>
      <c r="R90" s="29">
        <v>31</v>
      </c>
      <c r="S90" s="29">
        <f t="shared" si="9"/>
        <v>310</v>
      </c>
      <c r="T90" s="36">
        <f t="shared" si="10"/>
        <v>24.8</v>
      </c>
      <c r="U90" s="36">
        <f t="shared" si="11"/>
        <v>248</v>
      </c>
    </row>
    <row r="91" spans="1:21" ht="54" customHeight="1" thickBot="1" x14ac:dyDescent="0.3">
      <c r="A91" s="12" t="s">
        <v>285</v>
      </c>
      <c r="B91" s="12" t="s">
        <v>0</v>
      </c>
      <c r="C91" s="13" t="s">
        <v>280</v>
      </c>
      <c r="D91" s="14">
        <v>36</v>
      </c>
      <c r="E91" s="13">
        <v>37</v>
      </c>
      <c r="F91" s="14">
        <v>38</v>
      </c>
      <c r="G91" s="13">
        <v>39</v>
      </c>
      <c r="H91" s="14">
        <v>40</v>
      </c>
      <c r="I91" s="13">
        <v>41</v>
      </c>
      <c r="J91" s="14">
        <v>42</v>
      </c>
      <c r="K91" s="13">
        <v>43</v>
      </c>
      <c r="L91" s="14">
        <v>44</v>
      </c>
      <c r="M91" s="13">
        <v>45</v>
      </c>
      <c r="N91" s="14">
        <v>46</v>
      </c>
      <c r="O91" s="13">
        <v>47</v>
      </c>
      <c r="P91" s="14">
        <v>48</v>
      </c>
      <c r="Q91" s="15" t="s">
        <v>1</v>
      </c>
      <c r="R91" s="17" t="s">
        <v>286</v>
      </c>
      <c r="S91" s="17" t="s">
        <v>287</v>
      </c>
      <c r="T91" s="15" t="s">
        <v>296</v>
      </c>
      <c r="U91" s="15" t="s">
        <v>297</v>
      </c>
    </row>
    <row r="92" spans="1:21" ht="54" customHeight="1" x14ac:dyDescent="0.25">
      <c r="A92" s="8"/>
      <c r="B92" s="23" t="s">
        <v>239</v>
      </c>
      <c r="C92" s="20" t="s">
        <v>229</v>
      </c>
      <c r="D92" s="3"/>
      <c r="E92" s="3"/>
      <c r="F92" s="3">
        <v>1</v>
      </c>
      <c r="G92" s="3">
        <v>1</v>
      </c>
      <c r="H92" s="3">
        <v>1</v>
      </c>
      <c r="I92" s="3">
        <v>1</v>
      </c>
      <c r="J92" s="3">
        <v>1</v>
      </c>
      <c r="K92" s="3"/>
      <c r="L92" s="3"/>
      <c r="M92" s="3"/>
      <c r="N92" s="3"/>
      <c r="O92" s="3"/>
      <c r="P92" s="3"/>
      <c r="Q92" s="3">
        <f t="shared" si="8"/>
        <v>5</v>
      </c>
      <c r="R92" s="29">
        <v>34</v>
      </c>
      <c r="S92" s="29">
        <f t="shared" ref="S92:S104" si="12">Q92*R92</f>
        <v>170</v>
      </c>
      <c r="T92" s="36">
        <f t="shared" si="10"/>
        <v>27.200000000000003</v>
      </c>
      <c r="U92" s="36">
        <f t="shared" ref="U92:U104" si="13">T92*Q92</f>
        <v>136</v>
      </c>
    </row>
    <row r="93" spans="1:21" ht="54" customHeight="1" x14ac:dyDescent="0.25">
      <c r="A93" s="8"/>
      <c r="B93" s="23" t="s">
        <v>293</v>
      </c>
      <c r="C93" s="20">
        <v>820</v>
      </c>
      <c r="D93" s="3"/>
      <c r="E93" s="3"/>
      <c r="F93" s="3"/>
      <c r="G93" s="3">
        <v>1</v>
      </c>
      <c r="H93" s="3">
        <v>1</v>
      </c>
      <c r="I93" s="3"/>
      <c r="J93" s="3"/>
      <c r="K93" s="3">
        <v>1</v>
      </c>
      <c r="L93" s="3"/>
      <c r="M93" s="3"/>
      <c r="N93" s="3"/>
      <c r="O93" s="3"/>
      <c r="P93" s="3"/>
      <c r="Q93" s="3">
        <f t="shared" si="8"/>
        <v>3</v>
      </c>
      <c r="R93" s="29">
        <v>41.8</v>
      </c>
      <c r="S93" s="29">
        <f t="shared" si="12"/>
        <v>125.39999999999999</v>
      </c>
      <c r="T93" s="36">
        <f t="shared" si="10"/>
        <v>33.44</v>
      </c>
      <c r="U93" s="36">
        <f t="shared" si="13"/>
        <v>100.32</v>
      </c>
    </row>
    <row r="94" spans="1:21" ht="54" customHeight="1" x14ac:dyDescent="0.25">
      <c r="A94" s="8"/>
      <c r="B94" s="23" t="s">
        <v>216</v>
      </c>
      <c r="C94" s="20">
        <v>823</v>
      </c>
      <c r="D94" s="3"/>
      <c r="E94" s="3"/>
      <c r="F94" s="3"/>
      <c r="G94" s="3">
        <v>6</v>
      </c>
      <c r="H94" s="3">
        <v>3</v>
      </c>
      <c r="I94" s="3"/>
      <c r="J94" s="3">
        <v>1</v>
      </c>
      <c r="K94" s="3"/>
      <c r="L94" s="3">
        <v>1</v>
      </c>
      <c r="M94" s="3"/>
      <c r="N94" s="3">
        <v>2</v>
      </c>
      <c r="O94" s="3"/>
      <c r="P94" s="3"/>
      <c r="Q94" s="3">
        <f t="shared" si="8"/>
        <v>13</v>
      </c>
      <c r="R94" s="29">
        <v>27</v>
      </c>
      <c r="S94" s="29">
        <f t="shared" si="12"/>
        <v>351</v>
      </c>
      <c r="T94" s="36">
        <f t="shared" si="10"/>
        <v>21.6</v>
      </c>
      <c r="U94" s="36">
        <f t="shared" si="13"/>
        <v>280.8</v>
      </c>
    </row>
    <row r="95" spans="1:21" ht="54" customHeight="1" x14ac:dyDescent="0.25">
      <c r="A95" s="8"/>
      <c r="B95" s="23" t="s">
        <v>294</v>
      </c>
      <c r="C95" s="20">
        <v>827</v>
      </c>
      <c r="D95" s="3"/>
      <c r="E95" s="3"/>
      <c r="F95" s="3"/>
      <c r="G95" s="3"/>
      <c r="H95" s="3"/>
      <c r="I95" s="3"/>
      <c r="J95" s="3"/>
      <c r="K95" s="3">
        <v>1</v>
      </c>
      <c r="L95" s="3"/>
      <c r="M95" s="3"/>
      <c r="N95" s="3"/>
      <c r="O95" s="3"/>
      <c r="P95" s="3"/>
      <c r="Q95" s="3">
        <f t="shared" si="8"/>
        <v>1</v>
      </c>
      <c r="R95" s="29">
        <v>33.4</v>
      </c>
      <c r="S95" s="29">
        <f t="shared" si="12"/>
        <v>33.4</v>
      </c>
      <c r="T95" s="36">
        <f t="shared" si="10"/>
        <v>26.72</v>
      </c>
      <c r="U95" s="36">
        <f t="shared" si="13"/>
        <v>26.72</v>
      </c>
    </row>
    <row r="96" spans="1:21" x14ac:dyDescent="0.25">
      <c r="A96" s="7"/>
      <c r="B96" s="22"/>
      <c r="C96" s="21">
        <v>839</v>
      </c>
      <c r="D96" s="5"/>
      <c r="E96" s="5"/>
      <c r="F96" s="5"/>
      <c r="G96" s="5"/>
      <c r="H96" s="5"/>
      <c r="I96" s="5"/>
      <c r="J96" s="5"/>
      <c r="K96" s="5">
        <v>1</v>
      </c>
      <c r="L96" s="5"/>
      <c r="M96" s="5"/>
      <c r="N96" s="5"/>
      <c r="O96" s="5"/>
      <c r="P96" s="5"/>
      <c r="Q96" s="5">
        <f t="shared" si="8"/>
        <v>1</v>
      </c>
      <c r="R96" s="29"/>
      <c r="S96" s="29">
        <f t="shared" si="12"/>
        <v>0</v>
      </c>
      <c r="T96" s="36">
        <f t="shared" si="10"/>
        <v>0</v>
      </c>
      <c r="U96" s="36">
        <f t="shared" si="13"/>
        <v>0</v>
      </c>
    </row>
    <row r="97" spans="1:21" ht="54" customHeight="1" x14ac:dyDescent="0.25">
      <c r="A97" s="8"/>
      <c r="B97" s="23" t="s">
        <v>266</v>
      </c>
      <c r="C97" s="20" t="s">
        <v>258</v>
      </c>
      <c r="D97" s="3"/>
      <c r="E97" s="3">
        <v>2</v>
      </c>
      <c r="F97" s="3">
        <v>2</v>
      </c>
      <c r="G97" s="3"/>
      <c r="H97" s="3">
        <v>3</v>
      </c>
      <c r="I97" s="3">
        <v>1</v>
      </c>
      <c r="J97" s="3">
        <v>1</v>
      </c>
      <c r="K97" s="3"/>
      <c r="L97" s="3">
        <v>3</v>
      </c>
      <c r="M97" s="3"/>
      <c r="N97" s="3">
        <v>1</v>
      </c>
      <c r="O97" s="3">
        <v>1</v>
      </c>
      <c r="P97" s="3"/>
      <c r="Q97" s="3">
        <f t="shared" si="8"/>
        <v>14</v>
      </c>
      <c r="R97" s="29">
        <v>33.700000000000003</v>
      </c>
      <c r="S97" s="29">
        <f t="shared" si="12"/>
        <v>471.80000000000007</v>
      </c>
      <c r="T97" s="36">
        <f t="shared" si="10"/>
        <v>26.960000000000004</v>
      </c>
      <c r="U97" s="36">
        <f t="shared" si="13"/>
        <v>377.44000000000005</v>
      </c>
    </row>
    <row r="98" spans="1:21" ht="54" customHeight="1" x14ac:dyDescent="0.25">
      <c r="A98" s="8"/>
      <c r="B98" s="23" t="s">
        <v>267</v>
      </c>
      <c r="C98" s="20" t="s">
        <v>259</v>
      </c>
      <c r="D98" s="3"/>
      <c r="E98" s="3">
        <v>5</v>
      </c>
      <c r="F98" s="3">
        <v>5</v>
      </c>
      <c r="G98" s="3">
        <v>3</v>
      </c>
      <c r="H98" s="3">
        <v>7</v>
      </c>
      <c r="I98" s="3">
        <v>4</v>
      </c>
      <c r="J98" s="3">
        <v>4</v>
      </c>
      <c r="K98" s="3">
        <v>2</v>
      </c>
      <c r="L98" s="3">
        <v>3</v>
      </c>
      <c r="M98" s="3">
        <v>1</v>
      </c>
      <c r="N98" s="3">
        <v>1</v>
      </c>
      <c r="O98" s="3"/>
      <c r="P98" s="3"/>
      <c r="Q98" s="3">
        <f t="shared" si="8"/>
        <v>35</v>
      </c>
      <c r="R98" s="29">
        <v>37.299999999999997</v>
      </c>
      <c r="S98" s="29">
        <f t="shared" si="12"/>
        <v>1305.5</v>
      </c>
      <c r="T98" s="36">
        <f t="shared" si="10"/>
        <v>29.84</v>
      </c>
      <c r="U98" s="36">
        <f t="shared" si="13"/>
        <v>1044.4000000000001</v>
      </c>
    </row>
    <row r="99" spans="1:21" ht="54" customHeight="1" x14ac:dyDescent="0.25">
      <c r="A99" s="8"/>
      <c r="B99" s="23" t="s">
        <v>268</v>
      </c>
      <c r="C99" s="20" t="s">
        <v>260</v>
      </c>
      <c r="D99" s="3"/>
      <c r="E99" s="3">
        <v>5</v>
      </c>
      <c r="F99" s="3">
        <v>4</v>
      </c>
      <c r="G99" s="3">
        <v>5</v>
      </c>
      <c r="H99" s="3">
        <v>17</v>
      </c>
      <c r="I99" s="3">
        <v>3</v>
      </c>
      <c r="J99" s="3">
        <v>3</v>
      </c>
      <c r="K99" s="3"/>
      <c r="L99" s="3">
        <v>1</v>
      </c>
      <c r="M99" s="3">
        <v>1</v>
      </c>
      <c r="N99" s="3">
        <v>3</v>
      </c>
      <c r="O99" s="3"/>
      <c r="P99" s="3"/>
      <c r="Q99" s="3">
        <f t="shared" si="8"/>
        <v>42</v>
      </c>
      <c r="R99" s="29">
        <v>30.1</v>
      </c>
      <c r="S99" s="29">
        <f t="shared" si="12"/>
        <v>1264.2</v>
      </c>
      <c r="T99" s="36">
        <f t="shared" si="10"/>
        <v>24.080000000000002</v>
      </c>
      <c r="U99" s="36">
        <f t="shared" si="13"/>
        <v>1011.3600000000001</v>
      </c>
    </row>
    <row r="100" spans="1:21" ht="54" customHeight="1" x14ac:dyDescent="0.25">
      <c r="A100" s="8"/>
      <c r="B100" s="23" t="s">
        <v>269</v>
      </c>
      <c r="C100" s="20" t="s">
        <v>261</v>
      </c>
      <c r="D100" s="3"/>
      <c r="E100" s="3">
        <v>14</v>
      </c>
      <c r="F100" s="3"/>
      <c r="G100" s="3"/>
      <c r="H100" s="3">
        <v>1</v>
      </c>
      <c r="I100" s="3">
        <v>1</v>
      </c>
      <c r="J100" s="3"/>
      <c r="K100" s="3"/>
      <c r="L100" s="3">
        <v>1</v>
      </c>
      <c r="M100" s="3">
        <v>1</v>
      </c>
      <c r="N100" s="3">
        <v>1</v>
      </c>
      <c r="O100" s="3"/>
      <c r="P100" s="3"/>
      <c r="Q100" s="3">
        <f t="shared" si="8"/>
        <v>19</v>
      </c>
      <c r="R100" s="29">
        <v>33.200000000000003</v>
      </c>
      <c r="S100" s="29">
        <f t="shared" si="12"/>
        <v>630.80000000000007</v>
      </c>
      <c r="T100" s="36">
        <f t="shared" si="10"/>
        <v>26.560000000000002</v>
      </c>
      <c r="U100" s="36">
        <f t="shared" si="13"/>
        <v>504.64000000000004</v>
      </c>
    </row>
    <row r="101" spans="1:21" ht="54" customHeight="1" x14ac:dyDescent="0.25">
      <c r="A101" s="8"/>
      <c r="B101" s="23" t="s">
        <v>270</v>
      </c>
      <c r="C101" s="20" t="s">
        <v>262</v>
      </c>
      <c r="D101" s="3"/>
      <c r="E101" s="3"/>
      <c r="F101" s="3">
        <v>4</v>
      </c>
      <c r="G101" s="3">
        <v>4</v>
      </c>
      <c r="H101" s="3">
        <v>4</v>
      </c>
      <c r="I101" s="3">
        <v>2</v>
      </c>
      <c r="J101" s="3">
        <v>1</v>
      </c>
      <c r="K101" s="3">
        <v>1</v>
      </c>
      <c r="L101" s="3">
        <v>3</v>
      </c>
      <c r="M101" s="3"/>
      <c r="N101" s="3">
        <v>4</v>
      </c>
      <c r="O101" s="3">
        <v>3</v>
      </c>
      <c r="P101" s="3"/>
      <c r="Q101" s="3">
        <f t="shared" si="8"/>
        <v>26</v>
      </c>
      <c r="R101" s="29">
        <v>42.5</v>
      </c>
      <c r="S101" s="29">
        <f t="shared" si="12"/>
        <v>1105</v>
      </c>
      <c r="T101" s="36">
        <f t="shared" si="10"/>
        <v>34</v>
      </c>
      <c r="U101" s="36">
        <f t="shared" si="13"/>
        <v>884</v>
      </c>
    </row>
    <row r="102" spans="1:21" ht="54" customHeight="1" x14ac:dyDescent="0.25">
      <c r="A102" s="8"/>
      <c r="B102" s="23" t="s">
        <v>271</v>
      </c>
      <c r="C102" s="20" t="s">
        <v>263</v>
      </c>
      <c r="D102" s="3"/>
      <c r="E102" s="3">
        <v>3</v>
      </c>
      <c r="F102" s="3">
        <v>5</v>
      </c>
      <c r="G102" s="3">
        <v>2</v>
      </c>
      <c r="H102" s="3">
        <v>11</v>
      </c>
      <c r="I102" s="3">
        <v>2</v>
      </c>
      <c r="J102" s="3"/>
      <c r="K102" s="3"/>
      <c r="L102" s="3"/>
      <c r="M102" s="3"/>
      <c r="N102" s="3">
        <v>2</v>
      </c>
      <c r="O102" s="3">
        <v>1</v>
      </c>
      <c r="P102" s="3"/>
      <c r="Q102" s="3">
        <f t="shared" si="8"/>
        <v>26</v>
      </c>
      <c r="R102" s="29">
        <v>35.4</v>
      </c>
      <c r="S102" s="29">
        <f t="shared" si="12"/>
        <v>920.4</v>
      </c>
      <c r="T102" s="36">
        <f t="shared" si="10"/>
        <v>28.32</v>
      </c>
      <c r="U102" s="36">
        <f t="shared" si="13"/>
        <v>736.32</v>
      </c>
    </row>
    <row r="103" spans="1:21" ht="54" customHeight="1" x14ac:dyDescent="0.25">
      <c r="A103" s="8"/>
      <c r="B103" s="23" t="s">
        <v>272</v>
      </c>
      <c r="C103" s="20" t="s">
        <v>264</v>
      </c>
      <c r="D103" s="3"/>
      <c r="E103" s="3">
        <v>3</v>
      </c>
      <c r="F103" s="3"/>
      <c r="G103" s="3">
        <v>2</v>
      </c>
      <c r="H103" s="3">
        <v>2</v>
      </c>
      <c r="I103" s="3">
        <v>2</v>
      </c>
      <c r="J103" s="3">
        <v>3</v>
      </c>
      <c r="K103" s="3"/>
      <c r="L103" s="3"/>
      <c r="M103" s="3"/>
      <c r="N103" s="3"/>
      <c r="O103" s="3"/>
      <c r="P103" s="3"/>
      <c r="Q103" s="3">
        <f t="shared" si="8"/>
        <v>12</v>
      </c>
      <c r="R103" s="29">
        <v>38.700000000000003</v>
      </c>
      <c r="S103" s="29">
        <f t="shared" si="12"/>
        <v>464.40000000000003</v>
      </c>
      <c r="T103" s="36">
        <f t="shared" si="10"/>
        <v>30.960000000000004</v>
      </c>
      <c r="U103" s="36">
        <f t="shared" si="13"/>
        <v>371.52000000000004</v>
      </c>
    </row>
    <row r="104" spans="1:21" ht="54" customHeight="1" thickBot="1" x14ac:dyDescent="0.3">
      <c r="A104" s="7"/>
      <c r="B104" s="22" t="s">
        <v>273</v>
      </c>
      <c r="C104" s="21" t="s">
        <v>265</v>
      </c>
      <c r="D104" s="5"/>
      <c r="E104" s="5">
        <v>1</v>
      </c>
      <c r="F104" s="5"/>
      <c r="G104" s="5">
        <v>5</v>
      </c>
      <c r="H104" s="5"/>
      <c r="I104" s="5"/>
      <c r="J104" s="5"/>
      <c r="K104" s="5"/>
      <c r="L104" s="5"/>
      <c r="M104" s="5">
        <v>2</v>
      </c>
      <c r="N104" s="5">
        <v>3</v>
      </c>
      <c r="O104" s="5">
        <v>2</v>
      </c>
      <c r="P104" s="5"/>
      <c r="Q104" s="5">
        <f t="shared" si="8"/>
        <v>13</v>
      </c>
      <c r="R104" s="29">
        <v>31.6</v>
      </c>
      <c r="S104" s="29">
        <f t="shared" si="12"/>
        <v>410.8</v>
      </c>
      <c r="T104" s="36">
        <f t="shared" si="10"/>
        <v>25.28</v>
      </c>
      <c r="U104" s="36">
        <f t="shared" si="13"/>
        <v>328.64</v>
      </c>
    </row>
    <row r="105" spans="1:21" ht="16.5" thickBot="1" x14ac:dyDescent="0.3">
      <c r="O105" s="43" t="s">
        <v>18</v>
      </c>
      <c r="P105" s="44"/>
      <c r="Q105" s="9">
        <f>SUM(Q5:Q104)</f>
        <v>8877</v>
      </c>
      <c r="R105" s="24" t="s">
        <v>18</v>
      </c>
      <c r="S105" s="25">
        <f>SUM(S5:S104)</f>
        <v>186414.59999999995</v>
      </c>
      <c r="U105" s="25">
        <f>SUM(U5:U104)</f>
        <v>149131.68</v>
      </c>
    </row>
  </sheetData>
  <mergeCells count="60">
    <mergeCell ref="B81:B83"/>
    <mergeCell ref="B84:B85"/>
    <mergeCell ref="B88:B89"/>
    <mergeCell ref="B64:B66"/>
    <mergeCell ref="B67:B69"/>
    <mergeCell ref="B72:B74"/>
    <mergeCell ref="B75:B76"/>
    <mergeCell ref="B78:B80"/>
    <mergeCell ref="B52:B53"/>
    <mergeCell ref="B54:B55"/>
    <mergeCell ref="B56:B57"/>
    <mergeCell ref="B58:B60"/>
    <mergeCell ref="B61:B63"/>
    <mergeCell ref="B30:B31"/>
    <mergeCell ref="B32:B34"/>
    <mergeCell ref="B37:B38"/>
    <mergeCell ref="B46:B48"/>
    <mergeCell ref="B49:B51"/>
    <mergeCell ref="B16:B17"/>
    <mergeCell ref="B18:B19"/>
    <mergeCell ref="B22:B23"/>
    <mergeCell ref="B24:B25"/>
    <mergeCell ref="B27:B29"/>
    <mergeCell ref="B5:B6"/>
    <mergeCell ref="B7:B9"/>
    <mergeCell ref="B10:B11"/>
    <mergeCell ref="B12:B13"/>
    <mergeCell ref="B14:B15"/>
    <mergeCell ref="A84:A85"/>
    <mergeCell ref="A88:A89"/>
    <mergeCell ref="A72:A74"/>
    <mergeCell ref="A75:A77"/>
    <mergeCell ref="A78:A80"/>
    <mergeCell ref="A81:A83"/>
    <mergeCell ref="A56:A57"/>
    <mergeCell ref="A58:A60"/>
    <mergeCell ref="A61:A63"/>
    <mergeCell ref="A64:A66"/>
    <mergeCell ref="A67:A69"/>
    <mergeCell ref="A40:A41"/>
    <mergeCell ref="A46:A48"/>
    <mergeCell ref="A49:A51"/>
    <mergeCell ref="A52:A53"/>
    <mergeCell ref="A54:A55"/>
    <mergeCell ref="O105:P105"/>
    <mergeCell ref="B2:H2"/>
    <mergeCell ref="A5:A6"/>
    <mergeCell ref="A7:A9"/>
    <mergeCell ref="A10:A11"/>
    <mergeCell ref="A12:A13"/>
    <mergeCell ref="A14:A15"/>
    <mergeCell ref="A16:A17"/>
    <mergeCell ref="A18:A19"/>
    <mergeCell ref="A22:A23"/>
    <mergeCell ref="A24:A25"/>
    <mergeCell ref="A27:A29"/>
    <mergeCell ref="A30:A31"/>
    <mergeCell ref="A32:A34"/>
    <mergeCell ref="A35:A36"/>
    <mergeCell ref="A37:A38"/>
  </mergeCells>
  <pageMargins left="0.25" right="0.25" top="0.75" bottom="0.75" header="0.3" footer="0.3"/>
  <pageSetup paperSize="9" scale="80" orientation="landscape" r:id="rId1"/>
  <rowBreaks count="1" manualBreakCount="1">
    <brk id="4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2"/>
  <sheetViews>
    <sheetView workbookViewId="0">
      <selection activeCell="G23" sqref="G23"/>
    </sheetView>
  </sheetViews>
  <sheetFormatPr defaultColWidth="11.42578125" defaultRowHeight="15" x14ac:dyDescent="0.25"/>
  <sheetData>
    <row r="3" spans="2:4" ht="21" x14ac:dyDescent="0.35">
      <c r="B3" s="54" t="s">
        <v>274</v>
      </c>
      <c r="C3" s="54"/>
    </row>
    <row r="4" spans="2:4" ht="15.75" thickBot="1" x14ac:dyDescent="0.3"/>
    <row r="5" spans="2:4" ht="32.25" thickBot="1" x14ac:dyDescent="0.3">
      <c r="B5" s="15" t="s">
        <v>275</v>
      </c>
      <c r="C5" s="15" t="s">
        <v>276</v>
      </c>
      <c r="D5" s="15" t="s">
        <v>288</v>
      </c>
    </row>
    <row r="6" spans="2:4" x14ac:dyDescent="0.25">
      <c r="B6" s="10" t="s">
        <v>277</v>
      </c>
      <c r="C6" s="19">
        <f>'STOCK SERIE 4 NIT'!P20</f>
        <v>1127</v>
      </c>
      <c r="D6" s="26">
        <f>'STOCK SERIE 4 NIT'!R20</f>
        <v>24882.499999999996</v>
      </c>
    </row>
    <row r="7" spans="2:4" x14ac:dyDescent="0.25">
      <c r="B7" s="11" t="s">
        <v>278</v>
      </c>
      <c r="C7" s="18">
        <f>'STOCK SERIE 4 AGRO'!P22</f>
        <v>1233</v>
      </c>
      <c r="D7" s="27">
        <f>'STOCK SERIE 4 AGRO'!S22</f>
        <v>20354.300000000003</v>
      </c>
    </row>
    <row r="8" spans="2:4" x14ac:dyDescent="0.25">
      <c r="B8" s="11">
        <v>5</v>
      </c>
      <c r="C8" s="18">
        <f>'STOCK SERIE 5'!Q26</f>
        <v>1233</v>
      </c>
      <c r="D8" s="27">
        <f>'STOCK SERIE 5'!T24</f>
        <v>27019.9</v>
      </c>
    </row>
    <row r="9" spans="2:4" x14ac:dyDescent="0.25">
      <c r="B9" s="11">
        <v>6</v>
      </c>
      <c r="C9" s="18">
        <f>'STOCK SERIE 6'!R54</f>
        <v>3988</v>
      </c>
      <c r="D9" s="27">
        <f>'STOCK SERIE 6'!T54</f>
        <v>88357.200000000026</v>
      </c>
    </row>
    <row r="10" spans="2:4" x14ac:dyDescent="0.25">
      <c r="B10" s="10">
        <v>7</v>
      </c>
      <c r="C10" s="18">
        <f>'STOCK SERIE 7'!Q25</f>
        <v>708</v>
      </c>
      <c r="D10" s="27">
        <f>'STOCK SERIE 7'!S25</f>
        <v>20028.699999999997</v>
      </c>
    </row>
    <row r="11" spans="2:4" ht="15.75" thickBot="1" x14ac:dyDescent="0.3">
      <c r="B11" s="11">
        <v>8</v>
      </c>
      <c r="C11" s="18">
        <f>'STOCK SERIE 8'!Q105</f>
        <v>8877</v>
      </c>
      <c r="D11" s="27">
        <f>'STOCK SERIE 8'!S105</f>
        <v>186414.59999999995</v>
      </c>
    </row>
    <row r="12" spans="2:4" ht="16.5" thickBot="1" x14ac:dyDescent="0.3">
      <c r="C12" s="9">
        <f>SUM(C6:C11)</f>
        <v>17166</v>
      </c>
      <c r="D12" s="28">
        <f>SUM(D6:D11)</f>
        <v>367057.19999999995</v>
      </c>
    </row>
  </sheetData>
  <mergeCells count="1">
    <mergeCell ref="B3:C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STOCK SERIE 4 NIT</vt:lpstr>
      <vt:lpstr>STOCK SERIE 4 AGRO</vt:lpstr>
      <vt:lpstr>STOCK SERIE 5</vt:lpstr>
      <vt:lpstr>STOCK SERIE 6</vt:lpstr>
      <vt:lpstr>STOCK SERIE 7</vt:lpstr>
      <vt:lpstr>STOCK SERIE 8</vt:lpstr>
      <vt:lpstr>STOCK TOTAL</vt:lpstr>
      <vt:lpstr>'STOCK SERIE 4 AGRO'!Print_Titles</vt:lpstr>
      <vt:lpstr>'STOCK SERIE 6'!Print_Titles</vt:lpstr>
      <vt:lpstr>'STOCK SERIE 8'!Print_Titles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2017-03-13T15:51:35Z</cp:lastPrinted>
  <dcterms:created xsi:type="dcterms:W3CDTF">2013-12-18T16:25:18Z</dcterms:created>
  <dcterms:modified xsi:type="dcterms:W3CDTF">2017-07-07T09:57:33Z</dcterms:modified>
</cp:coreProperties>
</file>